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08" activeTab="1"/>
  </bookViews>
  <sheets>
    <sheet name="2020 and 2021 Overview" sheetId="4" r:id="rId1"/>
    <sheet name="2020 통장정리 (국내통장)" sheetId="3" r:id="rId2"/>
    <sheet name="2020 통장정리 (외화통장)" sheetId="1" r:id="rId3"/>
  </sheets>
  <definedNames>
    <definedName name="_xlnm._FilterDatabase" localSheetId="1" hidden="1">'2020 통장정리 (국내통장)'!$A$3:$E$128</definedName>
    <definedName name="_xlnm._FilterDatabase" localSheetId="2" hidden="1">'2020 통장정리 (외화통장)'!$A$1:$E$58</definedName>
    <definedName name="_xlnm.Print_Area" localSheetId="1">'2020 통장정리 (국내통장)'!$A$1:$E$96</definedName>
    <definedName name="_xlnm.Print_Area" localSheetId="2">'2020 통장정리 (외화통장)'!$A$1:$E$26</definedName>
  </definedNames>
  <calcPr calcId="162913"/>
</workbook>
</file>

<file path=xl/calcChain.xml><?xml version="1.0" encoding="utf-8"?>
<calcChain xmlns="http://schemas.openxmlformats.org/spreadsheetml/2006/main">
  <c r="E85" i="3" l="1"/>
  <c r="D85" i="3"/>
  <c r="F42" i="4" l="1"/>
  <c r="K38" i="4"/>
  <c r="K31" i="4"/>
  <c r="K39" i="4" s="1"/>
  <c r="K7" i="4" l="1"/>
  <c r="K10" i="4" s="1"/>
  <c r="F15" i="4" l="1"/>
  <c r="F13" i="4"/>
  <c r="F11" i="4"/>
  <c r="F9" i="4"/>
  <c r="F7" i="4"/>
  <c r="F5" i="4"/>
  <c r="E18" i="1" l="1"/>
  <c r="D18" i="1"/>
  <c r="D21" i="1" s="1"/>
  <c r="E17" i="1"/>
  <c r="D17" i="1"/>
  <c r="E16" i="1"/>
  <c r="D16" i="1"/>
  <c r="D20" i="1" l="1"/>
  <c r="E52" i="3"/>
  <c r="D4" i="3"/>
  <c r="D87" i="3" l="1"/>
  <c r="D19" i="1" l="1"/>
  <c r="F17" i="4" l="1"/>
  <c r="K29" i="4"/>
  <c r="K40" i="4"/>
  <c r="K18" i="4"/>
  <c r="K19" i="4"/>
  <c r="K26" i="4"/>
</calcChain>
</file>

<file path=xl/sharedStrings.xml><?xml version="1.0" encoding="utf-8"?>
<sst xmlns="http://schemas.openxmlformats.org/spreadsheetml/2006/main" count="283" uniqueCount="207">
  <si>
    <t xml:space="preserve">2019 잔액 </t>
  </si>
  <si>
    <t>날짜</t>
    <phoneticPr fontId="0" type="noConversion"/>
  </si>
  <si>
    <t>거래내용</t>
    <phoneticPr fontId="0" type="noConversion"/>
  </si>
  <si>
    <t>세부내용</t>
    <phoneticPr fontId="0" type="noConversion"/>
  </si>
  <si>
    <t>입금</t>
    <phoneticPr fontId="0" type="noConversion"/>
  </si>
  <si>
    <t>출금</t>
    <phoneticPr fontId="0" type="noConversion"/>
  </si>
  <si>
    <t xml:space="preserve">(2019년) 넘어온 돈 </t>
  </si>
  <si>
    <t>조만</t>
  </si>
  <si>
    <t>이사장회비</t>
  </si>
  <si>
    <t>양세정</t>
  </si>
  <si>
    <t>현채희</t>
  </si>
  <si>
    <t xml:space="preserve">표지 디자인 비용 (1천원 수수료 포함) </t>
  </si>
  <si>
    <t>교보문고</t>
  </si>
  <si>
    <t>IFRC 4-2 인쇄비</t>
  </si>
  <si>
    <t>정홍주</t>
  </si>
  <si>
    <t>Xian Xu 교수 점심 접대비 (750원 수수료 포함)</t>
  </si>
  <si>
    <t>신정문화사</t>
  </si>
  <si>
    <t xml:space="preserve">정홍주 교수 공로패 비용  (1천원 수수료 포함) </t>
  </si>
  <si>
    <t>셔츠 및 저널 우편요금 2회 (500원 수수료 포함)</t>
  </si>
  <si>
    <t>한화역사</t>
  </si>
  <si>
    <t xml:space="preserve">서울역 저널 운송 </t>
  </si>
  <si>
    <t>한국경제학회</t>
  </si>
  <si>
    <t>2020년 2월 학회 비용 (1천원 수수료 포함)</t>
  </si>
  <si>
    <t>서래향</t>
  </si>
  <si>
    <t>학회 회식</t>
  </si>
  <si>
    <t>우체국</t>
  </si>
  <si>
    <t>우편물 발송</t>
  </si>
  <si>
    <t>2020년 2월 학회 비용 환불</t>
  </si>
  <si>
    <t>서울대</t>
  </si>
  <si>
    <t>숙소 예약금 (1천원 수수료 포함)</t>
  </si>
  <si>
    <t>배소민</t>
  </si>
  <si>
    <t>도장 비용 (500원 수수료 포함)</t>
  </si>
  <si>
    <t>신예나</t>
  </si>
  <si>
    <t>등기소 서류 발급비 (500원 수수료 포함)</t>
  </si>
  <si>
    <t>우리은행</t>
  </si>
  <si>
    <t>결산이자</t>
  </si>
  <si>
    <t>손정현</t>
  </si>
  <si>
    <t>회비</t>
  </si>
  <si>
    <t>박소정</t>
  </si>
  <si>
    <t>이진수</t>
  </si>
  <si>
    <t>BOD Member</t>
  </si>
  <si>
    <t>이용만</t>
  </si>
  <si>
    <t>김상호</t>
  </si>
  <si>
    <t>김윤수</t>
  </si>
  <si>
    <t>방두완</t>
  </si>
  <si>
    <t>조민영</t>
  </si>
  <si>
    <t>최성호</t>
  </si>
  <si>
    <t>TADAYOSHI OTSUKA</t>
  </si>
  <si>
    <t>자본시장연구원</t>
  </si>
  <si>
    <t>유승동</t>
  </si>
  <si>
    <t>법무법인 동인</t>
  </si>
  <si>
    <t>실비 (수수료 1천원 포함)</t>
  </si>
  <si>
    <t>손관설</t>
  </si>
  <si>
    <t>IAFICO 조교 12-2월 교통비 및 우편발송비 정산 (수수료 1천원 포함)</t>
  </si>
  <si>
    <t>총 입금/출금액</t>
  </si>
  <si>
    <t>최미수</t>
  </si>
  <si>
    <t>서울대 호암</t>
  </si>
  <si>
    <t>박수진</t>
  </si>
  <si>
    <t>허유경</t>
  </si>
  <si>
    <t>손정국</t>
  </si>
  <si>
    <t>오윤해</t>
  </si>
  <si>
    <t>Shanuka Senarath</t>
  </si>
  <si>
    <t>임소영</t>
  </si>
  <si>
    <t>IAFICO &amp; IRFC 홈페이지 비용 (수수료 2천원 포함)</t>
  </si>
  <si>
    <t>정운영</t>
  </si>
  <si>
    <t>(주)교보문고</t>
  </si>
  <si>
    <t>최철</t>
  </si>
  <si>
    <t>김민정</t>
    <phoneticPr fontId="9" type="noConversion"/>
  </si>
  <si>
    <t>정홍주</t>
    <phoneticPr fontId="9" type="noConversion"/>
  </si>
  <si>
    <t>금소법 세미나 발제 사례금</t>
    <phoneticPr fontId="9" type="noConversion"/>
  </si>
  <si>
    <t>금융교육 세미나 발제 및 학회지 투고 사례금 (수수료 1천원 포함)</t>
    <phoneticPr fontId="9" type="noConversion"/>
  </si>
  <si>
    <t>Brenda J. Cude</t>
    <phoneticPr fontId="9" type="noConversion"/>
  </si>
  <si>
    <t>금융교육 세미나 발제 사례금</t>
    <phoneticPr fontId="9" type="noConversion"/>
  </si>
  <si>
    <t>Gianni Nicolini</t>
  </si>
  <si>
    <t>Martin Seay</t>
    <phoneticPr fontId="9" type="noConversion"/>
  </si>
  <si>
    <t>금소법 세미나 발제 사례금 (수수료 1천원 포함)</t>
  </si>
  <si>
    <t>금융교육 세미나 발제 사례금 (수수료 1천원 포함)</t>
  </si>
  <si>
    <t>신협중앙회</t>
  </si>
  <si>
    <t>2020 GFFC 지원금</t>
  </si>
  <si>
    <t>KB금융지주경영연구소</t>
  </si>
  <si>
    <t>에이제이파크</t>
  </si>
  <si>
    <t>한길문화사</t>
  </si>
  <si>
    <t>프로그램 북 인쇄비</t>
  </si>
  <si>
    <t>파란코끼리</t>
  </si>
  <si>
    <t>주차권 비용 (추후 일부 환불 예정)</t>
  </si>
  <si>
    <t>서울대 교수식당</t>
  </si>
  <si>
    <t>주차권 비용 환불</t>
  </si>
  <si>
    <t>오찬 (영수증 발급을 위해 교수님 카드로 결제) 40만원</t>
  </si>
  <si>
    <t>만찬 (15만원 교수님 사비로 현금 결제) 총 62만원</t>
  </si>
  <si>
    <t>한국주택금융공사</t>
  </si>
  <si>
    <t>고동원</t>
  </si>
  <si>
    <t>2020 GFFC Plenary Session 발제 사례금 (수수료 2천원 포함)</t>
  </si>
  <si>
    <t>Sankarshan Basu</t>
  </si>
  <si>
    <t>2020 GFFC Plenary Session 발제 사례금</t>
  </si>
  <si>
    <t>Andy Schmulow</t>
  </si>
  <si>
    <t>Sherman Hanna</t>
  </si>
  <si>
    <t>Michelle Kelly-Louw</t>
  </si>
  <si>
    <t>금융감독원</t>
  </si>
  <si>
    <t>이정윤</t>
  </si>
  <si>
    <t>교통비 정산 (수수료 5백원 포함)</t>
  </si>
  <si>
    <t>문자 서비스 수수료</t>
  </si>
  <si>
    <t>인출</t>
  </si>
  <si>
    <t>IRFC 코넬대 조교비 해외송금 수수료</t>
  </si>
  <si>
    <t>회장님 2020 GFFC 사비 지출 내역 정산</t>
  </si>
  <si>
    <t>(2019년) 넘어온 돈</t>
  </si>
  <si>
    <t>USD</t>
  </si>
  <si>
    <t>CNY</t>
  </si>
  <si>
    <t>JPY</t>
  </si>
  <si>
    <t>결산이자 (CNY)</t>
  </si>
  <si>
    <t>결산이자 (JPY)</t>
  </si>
  <si>
    <t>결산이자 (USD)</t>
  </si>
  <si>
    <t>IRFC 코넬대 조교비(1/2) 이체</t>
  </si>
  <si>
    <t>Sharon Tennyson</t>
  </si>
  <si>
    <t>총 입금/출금액 (CNY)</t>
  </si>
  <si>
    <t>총 입금/출금액 (JPY)</t>
  </si>
  <si>
    <t>총 입금/출금액 (USD)</t>
  </si>
  <si>
    <t>잔액 (2020/12/05 기준) (CNY)</t>
  </si>
  <si>
    <t>잔액 (2020/12/05 기준) (JPY)</t>
  </si>
  <si>
    <t>잔액 (2020/12/05 기준) (USD)</t>
  </si>
  <si>
    <t>등기보수료 (수수료 1천원 포함)</t>
  </si>
  <si>
    <t>Mohamad Fazli Bin Sabri</t>
  </si>
  <si>
    <t>숙소 예약금 환불</t>
  </si>
  <si>
    <t>수입과 지출 (Revenue and Expenditure)</t>
    <phoneticPr fontId="2" type="noConversion"/>
  </si>
  <si>
    <t>사업내용 (Contents)</t>
    <phoneticPr fontId="2" type="noConversion"/>
  </si>
  <si>
    <t xml:space="preserve"> 소요 예산 (Expenditure)</t>
    <phoneticPr fontId="2" type="noConversion"/>
  </si>
  <si>
    <t>수입 (Revenue)</t>
    <phoneticPr fontId="2" type="noConversion"/>
  </si>
  <si>
    <t>Amount</t>
    <phoneticPr fontId="2" type="noConversion"/>
  </si>
  <si>
    <t>Note</t>
    <phoneticPr fontId="2" type="noConversion"/>
  </si>
  <si>
    <t>1. 회원모집 및  학회 홍보비용(우편발송, 홍보물 작성, ARIA 후원)</t>
    <phoneticPr fontId="2" type="noConversion"/>
  </si>
  <si>
    <t>전기이월(Carry-over)</t>
    <phoneticPr fontId="2" type="noConversion"/>
  </si>
  <si>
    <t>Membership Promotion and Solicitation (Mail Dispatch, Promotional Materials Printing, ARIA Donation)</t>
    <phoneticPr fontId="2" type="noConversion"/>
  </si>
  <si>
    <t>회비와 이사회비 (Membership &amp; BOD Membership)</t>
    <phoneticPr fontId="2" type="noConversion"/>
  </si>
  <si>
    <t>행사후원금 (Outside Support)</t>
    <phoneticPr fontId="2" type="noConversion"/>
  </si>
  <si>
    <t xml:space="preserve">2019 Annual Conference, BOD Meeting and Steering Committee </t>
    <phoneticPr fontId="2" type="noConversion"/>
  </si>
  <si>
    <t>예금결산이자(Interest on Deposit)</t>
    <phoneticPr fontId="2" type="noConversion"/>
  </si>
  <si>
    <t>4. 학술지 발간</t>
    <phoneticPr fontId="2" type="noConversion"/>
  </si>
  <si>
    <t>총수입(Total Revenue)</t>
    <phoneticPr fontId="2" type="noConversion"/>
  </si>
  <si>
    <t>5. 학회, 저널 홈페이지 비용</t>
    <phoneticPr fontId="2" type="noConversion"/>
  </si>
  <si>
    <t>지출 (Expenditure)</t>
    <phoneticPr fontId="2" type="noConversion"/>
  </si>
  <si>
    <t>IAFICO, IRFC Website</t>
    <phoneticPr fontId="2" type="noConversion"/>
  </si>
  <si>
    <t>회원모집 및 학회 홍보비용(우편발송, 홍보물 작성)
Membership Promotion and Solicitation(Mail Dispatch, Promotional Materials Printing)</t>
    <phoneticPr fontId="2" type="noConversion"/>
  </si>
  <si>
    <t>6.  기타(인건비, 문구류,우편,감사패 등)</t>
    <phoneticPr fontId="2" type="noConversion"/>
  </si>
  <si>
    <t>Others (Personnel Expenses, Stationery, Mail Dispatch, Appreciation Plaque, etc.)</t>
    <phoneticPr fontId="2" type="noConversion"/>
  </si>
  <si>
    <t>합계</t>
    <phoneticPr fontId="2" type="noConversion"/>
  </si>
  <si>
    <t>Total</t>
    <phoneticPr fontId="2" type="noConversion"/>
  </si>
  <si>
    <t>학회,저널 홈페이지 비용(IAFICO, IRFC Website)</t>
    <phoneticPr fontId="2" type="noConversion"/>
  </si>
  <si>
    <t>기타 (인건비, 문구류, 우편, 감사패 등)
Others(Personnel Expenses, Stationery, Mail Dispatch, Appreciation Plaque, etc.)</t>
    <phoneticPr fontId="2" type="noConversion"/>
  </si>
  <si>
    <t>총지출(Total Expenditure)</t>
    <phoneticPr fontId="2" type="noConversion"/>
  </si>
  <si>
    <t>현재잔액(Current Balance)</t>
    <phoneticPr fontId="2" type="noConversion"/>
  </si>
  <si>
    <t>2020년 1월 1일~2020년 12월 31일 (Business Year 2020)</t>
  </si>
  <si>
    <t>기타(환불받은 비용)</t>
  </si>
  <si>
    <t>3. 2020 GFFC</t>
  </si>
  <si>
    <t>2020 General Forum for Financial Consumers</t>
  </si>
  <si>
    <t>2020 GFFC</t>
  </si>
  <si>
    <t>IRFC 5-1 인쇄비 (수수료 1천원 포함)</t>
  </si>
  <si>
    <t>IRFC 5-2 인쇄비 (수수료 1천원 포함)</t>
  </si>
  <si>
    <t>2020년도 학술대회, 이사회, 운영위원회
(2018 Annual Conference, BOD Meeting and Steering Committee)</t>
  </si>
  <si>
    <t>IRFC 4(2), 5(1), 5(2)</t>
  </si>
  <si>
    <t>학술지 발간 (IRFC 4(2), 5(1), 5(2))</t>
  </si>
  <si>
    <t>2. 2020년도 학술대회, 이사회, 운영위원회</t>
  </si>
  <si>
    <t>예상 수입과 지출 (Revenue and Expenditure Forecast)</t>
    <phoneticPr fontId="9" type="noConversion"/>
  </si>
  <si>
    <t>사업내용 (Activities)</t>
    <phoneticPr fontId="9" type="noConversion"/>
  </si>
  <si>
    <t xml:space="preserve"> 소요 예산 (Expenditure)</t>
    <phoneticPr fontId="9" type="noConversion"/>
  </si>
  <si>
    <t>수입 (Revenue)</t>
    <phoneticPr fontId="9" type="noConversion"/>
  </si>
  <si>
    <t>Amount</t>
    <phoneticPr fontId="9" type="noConversion"/>
  </si>
  <si>
    <t>1. 회원모집 및  학회 홍보비용</t>
    <phoneticPr fontId="9" type="noConversion"/>
  </si>
  <si>
    <t>전기이월(Carry-over)</t>
    <phoneticPr fontId="9" type="noConversion"/>
  </si>
  <si>
    <t>Membership Promotion and Solicitation
(18 New Members , ARIA Donation, APRIA Promotion, Mail Dispatch)</t>
    <phoneticPr fontId="9" type="noConversion"/>
  </si>
  <si>
    <t>회비와 이사회비(Membership &amp; BOD Membership)</t>
    <phoneticPr fontId="9" type="noConversion"/>
  </si>
  <si>
    <t>2. 경제학 통합 학술대회</t>
    <phoneticPr fontId="9" type="noConversion"/>
  </si>
  <si>
    <t>행사지원금(Outside Support)</t>
    <phoneticPr fontId="9" type="noConversion"/>
  </si>
  <si>
    <t>Korean Economic Association Joint Conference</t>
    <phoneticPr fontId="9" type="noConversion"/>
  </si>
  <si>
    <t>총수입(Total Revenue)</t>
    <phoneticPr fontId="9" type="noConversion"/>
  </si>
  <si>
    <t xml:space="preserve">3. 연례 세미나 (2020 GFFC) 개최 </t>
    <phoneticPr fontId="9" type="noConversion"/>
  </si>
  <si>
    <t>지출 (Expenditure)</t>
    <phoneticPr fontId="9" type="noConversion"/>
  </si>
  <si>
    <t>General Meeting and Steering Committee</t>
    <phoneticPr fontId="9" type="noConversion"/>
  </si>
  <si>
    <t>회원모집 및 학회 홍보비용(Membership Promotion and Solicitation)</t>
    <phoneticPr fontId="9" type="noConversion"/>
  </si>
  <si>
    <t>4. 총회/이사회/운영위원회</t>
    <phoneticPr fontId="9" type="noConversion"/>
  </si>
  <si>
    <t xml:space="preserve">연례세미나 (2020 GFFC) 개최 </t>
    <phoneticPr fontId="9" type="noConversion"/>
  </si>
  <si>
    <t>5. 편집위원회</t>
    <phoneticPr fontId="9" type="noConversion"/>
  </si>
  <si>
    <t>총회/이사회/운영위원회</t>
    <phoneticPr fontId="9" type="noConversion"/>
  </si>
  <si>
    <t>Editorial Board Meeting</t>
    <phoneticPr fontId="9" type="noConversion"/>
  </si>
  <si>
    <t>편집위원회(Editorial Board Meeting)</t>
    <phoneticPr fontId="9" type="noConversion"/>
  </si>
  <si>
    <t>6. 연구회</t>
    <phoneticPr fontId="9" type="noConversion"/>
  </si>
  <si>
    <t>연구회(Study Meeting)</t>
    <phoneticPr fontId="9" type="noConversion"/>
  </si>
  <si>
    <t>Study Meeting</t>
    <phoneticPr fontId="9" type="noConversion"/>
  </si>
  <si>
    <t>8. 학술지 발간, 세미나 초청 비용(항공편 등), 조교 인건비</t>
  </si>
  <si>
    <t>학회, 저널 홈페이지 비용(IAFICO, IRFC Website)</t>
    <phoneticPr fontId="9" type="noConversion"/>
  </si>
  <si>
    <t>IRFC, Vol.4 No.1 &amp; Vol.4 No.2</t>
    <phoneticPr fontId="9" type="noConversion"/>
  </si>
  <si>
    <t>총지출 (total expenditure)</t>
    <phoneticPr fontId="9" type="noConversion"/>
  </si>
  <si>
    <t>9. 학회, 저널 홈페이지 비용</t>
    <phoneticPr fontId="9" type="noConversion"/>
  </si>
  <si>
    <t>예상 잔액 (Expected Balance)</t>
    <phoneticPr fontId="9" type="noConversion"/>
  </si>
  <si>
    <t>IAFICO, IRFC Website</t>
    <phoneticPr fontId="9" type="noConversion"/>
  </si>
  <si>
    <t xml:space="preserve"> </t>
  </si>
  <si>
    <t>합계 (Total)</t>
    <phoneticPr fontId="9" type="noConversion"/>
  </si>
  <si>
    <t>1. 2020년도 사업보고 (2020 Activity Report)</t>
    <phoneticPr fontId="9" type="noConversion"/>
  </si>
  <si>
    <t>2. 2021년도 사업계획과 예산배정 (2021 Activity Planning and Budgeting)</t>
    <phoneticPr fontId="9" type="noConversion"/>
  </si>
  <si>
    <t>경제학 통합 학술대회</t>
    <phoneticPr fontId="9" type="noConversion"/>
  </si>
  <si>
    <t>학술지 발간(IRFC, Vol.5 (1) &amp; (2), 세미나 초청 비용(항공편 등)</t>
    <phoneticPr fontId="9" type="noConversion"/>
  </si>
  <si>
    <t>2021년 1월 1일~2021년 12월 31일 (Year 2021)</t>
    <phoneticPr fontId="9" type="noConversion"/>
  </si>
  <si>
    <t>12월 23일</t>
    <phoneticPr fontId="9" type="noConversion"/>
  </si>
  <si>
    <t>편집장 임금</t>
    <phoneticPr fontId="9" type="noConversion"/>
  </si>
  <si>
    <t>12월 26일</t>
    <phoneticPr fontId="9" type="noConversion"/>
  </si>
  <si>
    <t>이홍무</t>
    <phoneticPr fontId="9" type="noConversion"/>
  </si>
  <si>
    <t>회비</t>
    <phoneticPr fontId="9" type="noConversion"/>
  </si>
  <si>
    <t>잔액 (2020/12/31 기준)</t>
    <phoneticPr fontId="9" type="noConversion"/>
  </si>
  <si>
    <t>Sharon Tennyson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</si>
</sst>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₩&quot;#,##0;\-&quot;₩&quot;#,##0"/>
    <numFmt numFmtId="42" formatCode="_-&quot;₩&quot;* #,##0_-;\-&quot;₩&quot;* #,##0_-;_-&quot;₩&quot;* &quot;-&quot;_-;_-@_-"/>
    <numFmt numFmtId="176" formatCode="mm&quot;월&quot;\ dd&quot;일&quot;"/>
    <numFmt numFmtId="177" formatCode="_-[$₩-412]* #,##0_-;\-[$₩-412]* #,##0_-;_-[$₩-412]* &quot;-&quot;??_-;_-@_-"/>
    <numFmt numFmtId="178" formatCode="_ [$¥-804]* #,##0.00_ ;_ [$¥-804]* \-#,##0.00_ ;_ [$¥-804]* &quot;-&quot;??_ ;_ @_ "/>
    <numFmt numFmtId="179" formatCode="_-[$¥-411]* #,##0.00_-;\-[$¥-411]* #,##0.00_-;_-[$¥-411]* &quot;-&quot;??_-;_-@_-"/>
    <numFmt numFmtId="180" formatCode="_-[$$-409]* #,##0.00_ ;_-[$$-409]* \-#,##0.00\ ;_-[$$-409]* &quot;-&quot;??_ ;_-@_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b/>
      <sz val="11"/>
      <color rgb="FFFF000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theme="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176" fontId="2" fillId="2" borderId="0" xfId="0" applyNumberFormat="1" applyFont="1" applyFill="1">
      <alignment vertical="center"/>
    </xf>
    <xf numFmtId="42" fontId="2" fillId="0" borderId="0" xfId="1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2" fontId="2" fillId="0" borderId="0" xfId="1" applyFont="1" applyAlignment="1">
      <alignment horizontal="center" vertical="center"/>
    </xf>
    <xf numFmtId="42" fontId="0" fillId="0" borderId="0" xfId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2" fontId="0" fillId="0" borderId="0" xfId="0" applyNumberFormat="1">
      <alignment vertical="center"/>
    </xf>
    <xf numFmtId="177" fontId="0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2" fillId="0" borderId="0" xfId="1" applyFont="1" applyFill="1" applyAlignment="1">
      <alignment horizontal="center" vertical="center"/>
    </xf>
    <xf numFmtId="42" fontId="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6" fillId="0" borderId="0" xfId="1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2" fontId="7" fillId="0" borderId="0" xfId="1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5" fontId="2" fillId="2" borderId="0" xfId="1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0" fillId="0" borderId="0" xfId="1" applyNumberFormat="1" applyFont="1" applyFill="1" applyAlignment="1">
      <alignment horizontal="center" vertical="center"/>
    </xf>
    <xf numFmtId="180" fontId="0" fillId="0" borderId="0" xfId="1" applyNumberFormat="1" applyFont="1" applyFill="1" applyAlignment="1">
      <alignment horizontal="center" vertical="center"/>
    </xf>
    <xf numFmtId="178" fontId="0" fillId="0" borderId="0" xfId="1" applyNumberFormat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vertical="center"/>
    </xf>
    <xf numFmtId="179" fontId="2" fillId="0" borderId="0" xfId="1" applyNumberFormat="1" applyFont="1" applyFill="1" applyAlignment="1">
      <alignment horizontal="center" vertical="center"/>
    </xf>
    <xf numFmtId="180" fontId="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5" borderId="1" xfId="0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42" fontId="0" fillId="0" borderId="4" xfId="1" applyFon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Fill="1" applyBorder="1">
      <alignment vertical="center"/>
    </xf>
    <xf numFmtId="0" fontId="0" fillId="0" borderId="7" xfId="0" applyBorder="1">
      <alignment vertical="center"/>
    </xf>
    <xf numFmtId="0" fontId="2" fillId="0" borderId="8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6" xfId="0" applyFont="1" applyBorder="1" applyAlignment="1">
      <alignment horizontal="left" vertical="center"/>
    </xf>
    <xf numFmtId="42" fontId="0" fillId="0" borderId="13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6" xfId="0" applyFont="1" applyBorder="1">
      <alignment vertical="center"/>
    </xf>
    <xf numFmtId="42" fontId="0" fillId="5" borderId="4" xfId="1" applyFont="1" applyFill="1" applyBorder="1">
      <alignment vertical="center"/>
    </xf>
    <xf numFmtId="0" fontId="0" fillId="5" borderId="4" xfId="0" applyFill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2" fontId="6" fillId="0" borderId="4" xfId="1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2" fontId="0" fillId="0" borderId="4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2" fontId="0" fillId="0" borderId="3" xfId="1" applyFont="1" applyBorder="1" applyAlignment="1">
      <alignment horizontal="center" vertical="center"/>
    </xf>
    <xf numFmtId="42" fontId="0" fillId="0" borderId="3" xfId="1" applyFont="1" applyBorder="1">
      <alignment vertical="center"/>
    </xf>
    <xf numFmtId="0" fontId="0" fillId="0" borderId="0" xfId="0" applyBorder="1">
      <alignment vertical="center"/>
    </xf>
    <xf numFmtId="42" fontId="0" fillId="0" borderId="4" xfId="0" applyNumberFormat="1" applyBorder="1" applyAlignment="1">
      <alignment horizontal="center" vertical="center"/>
    </xf>
    <xf numFmtId="42" fontId="6" fillId="0" borderId="0" xfId="1" applyFon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42" fontId="6" fillId="0" borderId="6" xfId="1" applyFont="1" applyBorder="1" applyAlignment="1">
      <alignment horizontal="center" vertical="center"/>
    </xf>
    <xf numFmtId="0" fontId="0" fillId="5" borderId="3" xfId="0" applyFill="1" applyBorder="1">
      <alignment vertical="center"/>
    </xf>
    <xf numFmtId="177" fontId="0" fillId="0" borderId="0" xfId="0" applyNumberFormat="1">
      <alignment vertical="center"/>
    </xf>
    <xf numFmtId="42" fontId="0" fillId="0" borderId="12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2" fillId="5" borderId="4" xfId="0" applyFont="1" applyFill="1" applyBorder="1">
      <alignment vertical="center"/>
    </xf>
    <xf numFmtId="42" fontId="0" fillId="0" borderId="4" xfId="1" applyFont="1" applyFill="1" applyBorder="1">
      <alignment vertical="center"/>
    </xf>
    <xf numFmtId="42" fontId="8" fillId="0" borderId="4" xfId="1" applyFont="1" applyBorder="1" applyAlignment="1">
      <alignment vertical="center"/>
    </xf>
    <xf numFmtId="42" fontId="8" fillId="0" borderId="12" xfId="1" applyFont="1" applyBorder="1" applyAlignment="1">
      <alignment vertical="center"/>
    </xf>
    <xf numFmtId="42" fontId="8" fillId="0" borderId="13" xfId="1" applyFont="1" applyBorder="1" applyAlignment="1">
      <alignment vertical="center"/>
    </xf>
    <xf numFmtId="42" fontId="2" fillId="0" borderId="4" xfId="1" applyFont="1" applyBorder="1">
      <alignment vertical="center"/>
    </xf>
    <xf numFmtId="42" fontId="8" fillId="0" borderId="15" xfId="1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2" fontId="0" fillId="0" borderId="5" xfId="1" applyFont="1" applyBorder="1" applyAlignment="1">
      <alignment horizontal="center" vertical="center"/>
    </xf>
    <xf numFmtId="42" fontId="0" fillId="0" borderId="7" xfId="1" applyFont="1" applyBorder="1" applyAlignment="1">
      <alignment horizontal="center" vertical="center"/>
    </xf>
    <xf numFmtId="42" fontId="0" fillId="0" borderId="8" xfId="1" applyFont="1" applyBorder="1" applyAlignment="1">
      <alignment horizontal="center" vertical="center"/>
    </xf>
    <xf numFmtId="42" fontId="0" fillId="0" borderId="10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42" fontId="6" fillId="0" borderId="5" xfId="1" applyFont="1" applyBorder="1" applyAlignment="1">
      <alignment horizontal="center" vertical="center"/>
    </xf>
    <xf numFmtId="42" fontId="6" fillId="0" borderId="7" xfId="1" applyFont="1" applyBorder="1" applyAlignment="1">
      <alignment horizontal="center" vertical="center"/>
    </xf>
    <xf numFmtId="42" fontId="6" fillId="0" borderId="8" xfId="1" applyFont="1" applyBorder="1" applyAlignment="1">
      <alignment horizontal="center" vertical="center"/>
    </xf>
    <xf numFmtId="42" fontId="6" fillId="0" borderId="10" xfId="1" applyFont="1" applyBorder="1" applyAlignment="1">
      <alignment horizontal="center" vertical="center"/>
    </xf>
    <xf numFmtId="42" fontId="6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2" fontId="0" fillId="0" borderId="12" xfId="1" applyFont="1" applyBorder="1" applyAlignment="1">
      <alignment horizontal="center" vertical="center"/>
    </xf>
    <xf numFmtId="42" fontId="0" fillId="0" borderId="13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2" fontId="0" fillId="0" borderId="12" xfId="1" applyFont="1" applyFill="1" applyBorder="1" applyAlignment="1">
      <alignment horizontal="center" vertical="center"/>
    </xf>
    <xf numFmtId="42" fontId="0" fillId="0" borderId="13" xfId="1" applyFont="1" applyFill="1" applyBorder="1" applyAlignment="1">
      <alignment horizontal="center" vertical="center"/>
    </xf>
  </cellXfs>
  <cellStyles count="4">
    <cellStyle name="Currency [0] 2" xfId="2"/>
    <cellStyle name="Currency [0] 3" xfId="3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zoomScale="80" zoomScaleNormal="80" workbookViewId="0">
      <selection activeCell="I28" sqref="I28:J28"/>
    </sheetView>
  </sheetViews>
  <sheetFormatPr defaultRowHeight="17.399999999999999" x14ac:dyDescent="0.4"/>
  <cols>
    <col min="1" max="1" width="3.09765625" customWidth="1"/>
    <col min="2" max="2" width="64.8984375" customWidth="1"/>
    <col min="6" max="6" width="22.69921875" customWidth="1"/>
    <col min="10" max="10" width="58.3984375" customWidth="1"/>
    <col min="11" max="11" width="22" customWidth="1"/>
    <col min="12" max="12" width="39.296875" customWidth="1"/>
  </cols>
  <sheetData>
    <row r="2" spans="2:12" x14ac:dyDescent="0.4">
      <c r="B2" s="38" t="s">
        <v>195</v>
      </c>
      <c r="C2" s="38"/>
      <c r="D2" s="38"/>
      <c r="E2" s="38"/>
      <c r="F2" s="27"/>
      <c r="G2" s="27"/>
      <c r="H2" s="27"/>
      <c r="I2" s="39" t="s">
        <v>122</v>
      </c>
      <c r="J2" s="40"/>
      <c r="K2" s="40"/>
      <c r="L2" s="27"/>
    </row>
    <row r="3" spans="2:12" x14ac:dyDescent="0.4">
      <c r="B3" s="27"/>
      <c r="C3" s="27"/>
      <c r="D3" s="27"/>
      <c r="E3" s="27"/>
      <c r="F3" s="27"/>
      <c r="G3" s="27"/>
      <c r="H3" s="27"/>
      <c r="I3" s="39" t="s">
        <v>149</v>
      </c>
      <c r="J3" s="39"/>
      <c r="K3" s="39"/>
      <c r="L3" s="27"/>
    </row>
    <row r="4" spans="2:12" x14ac:dyDescent="0.4">
      <c r="B4" s="41"/>
      <c r="C4" s="42" t="s">
        <v>123</v>
      </c>
      <c r="D4" s="42"/>
      <c r="E4" s="42"/>
      <c r="F4" s="43" t="s">
        <v>124</v>
      </c>
      <c r="G4" s="87"/>
      <c r="H4" s="44"/>
      <c r="I4" s="108" t="s">
        <v>125</v>
      </c>
      <c r="J4" s="109"/>
      <c r="K4" s="45" t="s">
        <v>126</v>
      </c>
      <c r="L4" s="45" t="s">
        <v>127</v>
      </c>
    </row>
    <row r="5" spans="2:12" x14ac:dyDescent="0.4">
      <c r="B5" s="46" t="s">
        <v>128</v>
      </c>
      <c r="C5" s="47"/>
      <c r="D5" s="47"/>
      <c r="E5" s="47"/>
      <c r="F5" s="104">
        <f>K12</f>
        <v>643920</v>
      </c>
      <c r="G5" s="110"/>
      <c r="H5" s="27"/>
      <c r="I5" s="102" t="s">
        <v>129</v>
      </c>
      <c r="J5" s="103"/>
      <c r="K5" s="48">
        <v>36525430</v>
      </c>
      <c r="L5" s="49"/>
    </row>
    <row r="6" spans="2:12" x14ac:dyDescent="0.4">
      <c r="B6" s="99" t="s">
        <v>130</v>
      </c>
      <c r="C6" s="100"/>
      <c r="D6" s="100"/>
      <c r="E6" s="101"/>
      <c r="F6" s="111"/>
      <c r="G6" s="112"/>
      <c r="H6" s="27"/>
      <c r="I6" s="102" t="s">
        <v>131</v>
      </c>
      <c r="J6" s="103"/>
      <c r="K6" s="48">
        <v>9783627</v>
      </c>
      <c r="L6" s="50"/>
    </row>
    <row r="7" spans="2:12" ht="15" customHeight="1" x14ac:dyDescent="0.4">
      <c r="B7" s="46" t="s">
        <v>159</v>
      </c>
      <c r="C7" s="47"/>
      <c r="D7" s="47"/>
      <c r="E7" s="47"/>
      <c r="F7" s="104">
        <f>K13</f>
        <v>4824228</v>
      </c>
      <c r="G7" s="105"/>
      <c r="H7" s="27"/>
      <c r="I7" s="102" t="s">
        <v>132</v>
      </c>
      <c r="J7" s="103"/>
      <c r="K7" s="48">
        <f>5000000+5000000+2000000</f>
        <v>12000000</v>
      </c>
      <c r="L7" s="50"/>
    </row>
    <row r="8" spans="2:12" x14ac:dyDescent="0.4">
      <c r="B8" s="51" t="s">
        <v>133</v>
      </c>
      <c r="C8" s="52"/>
      <c r="D8" s="52"/>
      <c r="E8" s="52"/>
      <c r="F8" s="106"/>
      <c r="G8" s="107"/>
      <c r="H8" s="27"/>
      <c r="I8" s="138" t="s">
        <v>134</v>
      </c>
      <c r="J8" s="139"/>
      <c r="K8" s="89">
        <v>24497</v>
      </c>
      <c r="L8" s="50"/>
    </row>
    <row r="9" spans="2:12" x14ac:dyDescent="0.4">
      <c r="B9" s="53" t="s">
        <v>151</v>
      </c>
      <c r="C9" s="47"/>
      <c r="D9" s="47"/>
      <c r="E9" s="54"/>
      <c r="F9" s="104">
        <f>K14</f>
        <v>4025103</v>
      </c>
      <c r="G9" s="105"/>
      <c r="H9" s="27"/>
      <c r="I9" s="102" t="s">
        <v>150</v>
      </c>
      <c r="J9" s="103"/>
      <c r="K9" s="59">
        <v>1663000</v>
      </c>
      <c r="L9" s="115"/>
    </row>
    <row r="10" spans="2:12" x14ac:dyDescent="0.4">
      <c r="B10" s="55" t="s">
        <v>152</v>
      </c>
      <c r="C10" s="56"/>
      <c r="D10" s="56"/>
      <c r="E10" s="57"/>
      <c r="F10" s="106"/>
      <c r="G10" s="107"/>
      <c r="H10" s="27"/>
      <c r="I10" s="102" t="s">
        <v>136</v>
      </c>
      <c r="J10" s="103"/>
      <c r="K10" s="48">
        <f>SUM(K5:K9)</f>
        <v>59996554</v>
      </c>
      <c r="L10" s="116"/>
    </row>
    <row r="11" spans="2:12" x14ac:dyDescent="0.4">
      <c r="B11" s="46" t="s">
        <v>135</v>
      </c>
      <c r="C11" s="47"/>
      <c r="D11" s="47"/>
      <c r="E11" s="58"/>
      <c r="F11" s="104">
        <f>K15</f>
        <v>3350520</v>
      </c>
      <c r="G11" s="105"/>
      <c r="H11" s="27"/>
      <c r="I11" s="108" t="s">
        <v>138</v>
      </c>
      <c r="J11" s="109"/>
      <c r="K11" s="65"/>
      <c r="L11" s="60"/>
    </row>
    <row r="12" spans="2:12" x14ac:dyDescent="0.4">
      <c r="B12" s="61" t="s">
        <v>157</v>
      </c>
      <c r="C12" s="62"/>
      <c r="D12" s="62"/>
      <c r="E12" s="62"/>
      <c r="F12" s="106"/>
      <c r="G12" s="107"/>
      <c r="H12" s="27"/>
      <c r="I12" s="113" t="s">
        <v>140</v>
      </c>
      <c r="J12" s="103"/>
      <c r="K12" s="48">
        <v>643920</v>
      </c>
      <c r="L12" s="63"/>
    </row>
    <row r="13" spans="2:12" x14ac:dyDescent="0.4">
      <c r="B13" s="46" t="s">
        <v>137</v>
      </c>
      <c r="C13" s="64"/>
      <c r="D13" s="64"/>
      <c r="E13" s="64"/>
      <c r="F13" s="104">
        <f>K16</f>
        <v>381170</v>
      </c>
      <c r="G13" s="105"/>
      <c r="H13" s="27"/>
      <c r="I13" s="113" t="s">
        <v>156</v>
      </c>
      <c r="J13" s="114"/>
      <c r="K13" s="72">
        <v>4824228</v>
      </c>
      <c r="L13" s="66"/>
    </row>
    <row r="14" spans="2:12" x14ac:dyDescent="0.4">
      <c r="B14" s="67" t="s">
        <v>139</v>
      </c>
      <c r="C14" s="68"/>
      <c r="D14" s="56"/>
      <c r="E14" s="56"/>
      <c r="F14" s="106"/>
      <c r="G14" s="107"/>
      <c r="H14" s="27"/>
      <c r="I14" s="102" t="s">
        <v>153</v>
      </c>
      <c r="J14" s="103"/>
      <c r="K14" s="76">
        <v>4025103</v>
      </c>
      <c r="L14" s="63"/>
    </row>
    <row r="15" spans="2:12" ht="17.399999999999999" customHeight="1" x14ac:dyDescent="0.4">
      <c r="B15" s="69" t="s">
        <v>141</v>
      </c>
      <c r="C15" s="70"/>
      <c r="D15" s="70"/>
      <c r="E15" s="71"/>
      <c r="F15" s="104">
        <f>K17</f>
        <v>1178374</v>
      </c>
      <c r="G15" s="105"/>
      <c r="H15" s="27"/>
      <c r="I15" s="102" t="s">
        <v>158</v>
      </c>
      <c r="J15" s="103"/>
      <c r="K15" s="80">
        <v>3350520</v>
      </c>
      <c r="L15" s="63"/>
    </row>
    <row r="16" spans="2:12" x14ac:dyDescent="0.4">
      <c r="B16" s="73" t="s">
        <v>142</v>
      </c>
      <c r="C16" s="74"/>
      <c r="D16" s="74"/>
      <c r="E16" s="75"/>
      <c r="F16" s="106"/>
      <c r="G16" s="107"/>
      <c r="H16" s="27"/>
      <c r="I16" s="102" t="s">
        <v>145</v>
      </c>
      <c r="J16" s="103"/>
      <c r="K16" s="80">
        <v>381170</v>
      </c>
      <c r="L16" s="50"/>
    </row>
    <row r="17" spans="1:12" x14ac:dyDescent="0.4">
      <c r="B17" s="77" t="s">
        <v>143</v>
      </c>
      <c r="C17" s="78"/>
      <c r="D17" s="78"/>
      <c r="E17" s="79"/>
      <c r="F17" s="121">
        <f ca="1">K18</f>
        <v>14403315</v>
      </c>
      <c r="G17" s="122"/>
      <c r="H17" s="27"/>
      <c r="I17" s="113" t="s">
        <v>146</v>
      </c>
      <c r="J17" s="114"/>
      <c r="K17" s="81">
        <v>1178374</v>
      </c>
      <c r="L17" s="50"/>
    </row>
    <row r="18" spans="1:12" x14ac:dyDescent="0.4">
      <c r="B18" s="73" t="s">
        <v>144</v>
      </c>
      <c r="C18" s="74"/>
      <c r="D18" s="74"/>
      <c r="E18" s="75"/>
      <c r="F18" s="123"/>
      <c r="G18" s="124"/>
      <c r="H18" s="27"/>
      <c r="I18" s="126" t="s">
        <v>147</v>
      </c>
      <c r="J18" s="127"/>
      <c r="K18" s="83">
        <f ca="1">SUM(K12:K18)</f>
        <v>14403315</v>
      </c>
      <c r="L18" s="50"/>
    </row>
    <row r="19" spans="1:12" ht="17.399999999999999" customHeight="1" x14ac:dyDescent="0.4">
      <c r="B19" s="27"/>
      <c r="C19" s="27"/>
      <c r="D19" s="27"/>
      <c r="E19" s="27"/>
      <c r="F19" s="125"/>
      <c r="G19" s="86"/>
      <c r="H19" s="27"/>
      <c r="I19" s="102" t="s">
        <v>148</v>
      </c>
      <c r="J19" s="103"/>
      <c r="K19" s="85">
        <f ca="1">K10-K18</f>
        <v>45593239</v>
      </c>
      <c r="L19" s="63"/>
    </row>
    <row r="20" spans="1:12" x14ac:dyDescent="0.4">
      <c r="B20" s="27"/>
      <c r="C20" s="27"/>
      <c r="D20" s="27"/>
      <c r="E20" s="27"/>
      <c r="F20" s="125"/>
      <c r="G20" s="84"/>
      <c r="H20" s="82"/>
    </row>
    <row r="23" spans="1:12" s="27" customFormat="1" x14ac:dyDescent="0.4">
      <c r="G23"/>
      <c r="H23" s="82"/>
      <c r="I23" s="39" t="s">
        <v>160</v>
      </c>
      <c r="J23" s="40"/>
      <c r="K23" s="40"/>
    </row>
    <row r="24" spans="1:12" s="27" customFormat="1" x14ac:dyDescent="0.4">
      <c r="A24"/>
      <c r="B24" s="117" t="s">
        <v>196</v>
      </c>
      <c r="C24" s="117"/>
      <c r="D24" s="117"/>
      <c r="E24" s="117"/>
      <c r="G24"/>
      <c r="H24" s="82"/>
      <c r="I24" s="39" t="s">
        <v>199</v>
      </c>
      <c r="J24" s="39"/>
      <c r="K24" s="39"/>
    </row>
    <row r="25" spans="1:12" s="27" customFormat="1" x14ac:dyDescent="0.4">
      <c r="B25" s="118" t="s">
        <v>161</v>
      </c>
      <c r="C25" s="119"/>
      <c r="D25" s="119"/>
      <c r="E25" s="120"/>
      <c r="F25" s="92" t="s">
        <v>162</v>
      </c>
      <c r="G25"/>
      <c r="I25" s="108" t="s">
        <v>163</v>
      </c>
      <c r="J25" s="109"/>
      <c r="K25" s="45" t="s">
        <v>164</v>
      </c>
    </row>
    <row r="26" spans="1:12" s="27" customFormat="1" x14ac:dyDescent="0.4">
      <c r="B26" s="46" t="s">
        <v>165</v>
      </c>
      <c r="C26" s="47"/>
      <c r="D26" s="47"/>
      <c r="E26" s="47"/>
      <c r="F26" s="128">
        <v>1000000</v>
      </c>
      <c r="G26"/>
      <c r="I26" s="102" t="s">
        <v>166</v>
      </c>
      <c r="J26" s="103"/>
      <c r="K26" s="48">
        <f ca="1">K19</f>
        <v>45593239</v>
      </c>
    </row>
    <row r="27" spans="1:12" s="27" customFormat="1" x14ac:dyDescent="0.4">
      <c r="B27" s="99" t="s">
        <v>167</v>
      </c>
      <c r="C27" s="100"/>
      <c r="D27" s="100"/>
      <c r="E27" s="101"/>
      <c r="F27" s="129"/>
      <c r="G27"/>
      <c r="I27" s="102" t="s">
        <v>168</v>
      </c>
      <c r="J27" s="103"/>
      <c r="K27" s="93">
        <v>15000000</v>
      </c>
    </row>
    <row r="28" spans="1:12" s="27" customFormat="1" x14ac:dyDescent="0.4">
      <c r="B28" s="46" t="s">
        <v>169</v>
      </c>
      <c r="C28" s="47"/>
      <c r="D28" s="47"/>
      <c r="E28" s="47"/>
      <c r="F28" s="95">
        <v>1000000</v>
      </c>
      <c r="G28"/>
      <c r="I28" s="102" t="s">
        <v>170</v>
      </c>
      <c r="J28" s="103"/>
      <c r="K28" s="93">
        <v>15000000</v>
      </c>
    </row>
    <row r="29" spans="1:12" s="27" customFormat="1" x14ac:dyDescent="0.4">
      <c r="B29" s="67" t="s">
        <v>171</v>
      </c>
      <c r="C29" s="68"/>
      <c r="D29" s="68"/>
      <c r="E29" s="68"/>
      <c r="F29" s="96"/>
      <c r="G29"/>
      <c r="I29" s="102" t="s">
        <v>172</v>
      </c>
      <c r="J29" s="103"/>
      <c r="K29" s="48">
        <f ca="1">K26+SUM(K27:K28)</f>
        <v>75593239</v>
      </c>
    </row>
    <row r="30" spans="1:12" s="27" customFormat="1" x14ac:dyDescent="0.4">
      <c r="B30" s="51" t="s">
        <v>173</v>
      </c>
      <c r="C30" s="52"/>
      <c r="D30" s="52"/>
      <c r="E30" s="52"/>
      <c r="F30" s="98">
        <v>12000000</v>
      </c>
      <c r="G30"/>
      <c r="I30" s="108" t="s">
        <v>174</v>
      </c>
      <c r="J30" s="109"/>
      <c r="K30" s="65"/>
    </row>
    <row r="31" spans="1:12" s="27" customFormat="1" ht="17.25" customHeight="1" x14ac:dyDescent="0.4">
      <c r="B31" s="51" t="s">
        <v>175</v>
      </c>
      <c r="C31" s="52"/>
      <c r="D31" s="52"/>
      <c r="E31" s="52"/>
      <c r="F31" s="98"/>
      <c r="G31"/>
      <c r="I31" s="113" t="s">
        <v>176</v>
      </c>
      <c r="J31" s="114"/>
      <c r="K31" s="48">
        <f>F26</f>
        <v>1000000</v>
      </c>
    </row>
    <row r="32" spans="1:12" s="27" customFormat="1" ht="22.2" customHeight="1" x14ac:dyDescent="0.4">
      <c r="B32" s="46" t="s">
        <v>177</v>
      </c>
      <c r="C32" s="64"/>
      <c r="D32" s="64"/>
      <c r="E32" s="64"/>
      <c r="F32" s="95">
        <v>1000000</v>
      </c>
      <c r="G32"/>
      <c r="I32" s="113" t="s">
        <v>197</v>
      </c>
      <c r="J32" s="114"/>
      <c r="K32" s="48">
        <v>1000000</v>
      </c>
    </row>
    <row r="33" spans="2:11" s="27" customFormat="1" ht="19.5" customHeight="1" x14ac:dyDescent="0.4">
      <c r="B33" s="51" t="s">
        <v>175</v>
      </c>
      <c r="C33" s="52"/>
      <c r="D33" s="52"/>
      <c r="E33" s="52"/>
      <c r="F33" s="98"/>
      <c r="G33"/>
      <c r="I33" s="113" t="s">
        <v>178</v>
      </c>
      <c r="J33" s="114"/>
      <c r="K33" s="94">
        <v>12000000</v>
      </c>
    </row>
    <row r="34" spans="2:11" s="27" customFormat="1" ht="16.95" customHeight="1" x14ac:dyDescent="0.4">
      <c r="B34" s="46" t="s">
        <v>179</v>
      </c>
      <c r="C34" s="64"/>
      <c r="D34" s="64"/>
      <c r="E34" s="64"/>
      <c r="F34" s="95">
        <v>1000000</v>
      </c>
      <c r="G34"/>
      <c r="H34" s="82"/>
      <c r="I34" s="113" t="s">
        <v>180</v>
      </c>
      <c r="J34" s="114"/>
      <c r="K34" s="48">
        <v>1000000</v>
      </c>
    </row>
    <row r="35" spans="2:11" s="27" customFormat="1" ht="19.5" customHeight="1" x14ac:dyDescent="0.4">
      <c r="B35" s="67" t="s">
        <v>181</v>
      </c>
      <c r="C35" s="68"/>
      <c r="D35" s="68"/>
      <c r="E35" s="68"/>
      <c r="F35" s="96"/>
      <c r="G35"/>
      <c r="H35" s="82"/>
      <c r="I35" s="113" t="s">
        <v>182</v>
      </c>
      <c r="J35" s="114"/>
      <c r="K35" s="48">
        <v>1000000</v>
      </c>
    </row>
    <row r="36" spans="2:11" s="27" customFormat="1" ht="19.5" customHeight="1" x14ac:dyDescent="0.4">
      <c r="B36" s="46" t="s">
        <v>183</v>
      </c>
      <c r="C36" s="64"/>
      <c r="D36" s="64"/>
      <c r="E36" s="64"/>
      <c r="F36" s="95">
        <v>1500000</v>
      </c>
      <c r="H36" s="82"/>
      <c r="I36" s="113" t="s">
        <v>184</v>
      </c>
      <c r="J36" s="114"/>
      <c r="K36" s="48">
        <v>1500000</v>
      </c>
    </row>
    <row r="37" spans="2:11" s="27" customFormat="1" ht="17.25" customHeight="1" x14ac:dyDescent="0.4">
      <c r="B37" s="67" t="s">
        <v>185</v>
      </c>
      <c r="C37" s="68"/>
      <c r="D37" s="68"/>
      <c r="E37" s="68"/>
      <c r="F37" s="96"/>
      <c r="H37" s="82"/>
      <c r="I37" s="102" t="s">
        <v>198</v>
      </c>
      <c r="J37" s="103"/>
      <c r="K37" s="48">
        <v>6000000</v>
      </c>
    </row>
    <row r="38" spans="2:11" s="27" customFormat="1" ht="15.75" customHeight="1" x14ac:dyDescent="0.4">
      <c r="B38" s="46" t="s">
        <v>186</v>
      </c>
      <c r="D38" s="47"/>
      <c r="E38" s="47"/>
      <c r="F38" s="140">
        <v>6000000</v>
      </c>
      <c r="I38" s="102" t="s">
        <v>187</v>
      </c>
      <c r="J38" s="103"/>
      <c r="K38" s="48">
        <f>F40</f>
        <v>2000000</v>
      </c>
    </row>
    <row r="39" spans="2:11" s="27" customFormat="1" ht="17.25" customHeight="1" x14ac:dyDescent="0.4">
      <c r="B39" s="51" t="s">
        <v>188</v>
      </c>
      <c r="C39" s="52"/>
      <c r="D39" s="52"/>
      <c r="E39" s="52"/>
      <c r="F39" s="141"/>
      <c r="I39" s="102" t="s">
        <v>189</v>
      </c>
      <c r="J39" s="103"/>
      <c r="K39" s="48">
        <f>SUM(K31:K38)</f>
        <v>25500000</v>
      </c>
    </row>
    <row r="40" spans="2:11" s="27" customFormat="1" ht="19.5" customHeight="1" x14ac:dyDescent="0.4">
      <c r="B40" s="46" t="s">
        <v>190</v>
      </c>
      <c r="C40" s="64"/>
      <c r="D40" s="47"/>
      <c r="E40" s="90"/>
      <c r="F40" s="128">
        <v>2000000</v>
      </c>
      <c r="I40" s="130" t="s">
        <v>191</v>
      </c>
      <c r="J40" s="131"/>
      <c r="K40" s="97">
        <f ca="1">K29-K39</f>
        <v>50093239</v>
      </c>
    </row>
    <row r="41" spans="2:11" s="27" customFormat="1" x14ac:dyDescent="0.4">
      <c r="B41" s="67" t="s">
        <v>192</v>
      </c>
      <c r="C41" s="68"/>
      <c r="D41" s="56"/>
      <c r="E41" s="91"/>
      <c r="F41" s="129"/>
      <c r="J41" s="27" t="s">
        <v>193</v>
      </c>
    </row>
    <row r="42" spans="2:11" s="27" customFormat="1" x14ac:dyDescent="0.4">
      <c r="B42" s="132" t="s">
        <v>194</v>
      </c>
      <c r="C42" s="133"/>
      <c r="D42" s="133"/>
      <c r="E42" s="134"/>
      <c r="F42" s="128">
        <f>SUM(F26:F41)</f>
        <v>25500000</v>
      </c>
    </row>
    <row r="43" spans="2:11" s="27" customFormat="1" x14ac:dyDescent="0.4">
      <c r="B43" s="135"/>
      <c r="C43" s="136"/>
      <c r="D43" s="136"/>
      <c r="E43" s="137"/>
      <c r="F43" s="129"/>
    </row>
  </sheetData>
  <mergeCells count="50">
    <mergeCell ref="F40:F41"/>
    <mergeCell ref="I40:J40"/>
    <mergeCell ref="B42:E43"/>
    <mergeCell ref="F42:F43"/>
    <mergeCell ref="I8:J8"/>
    <mergeCell ref="I34:J34"/>
    <mergeCell ref="I35:J35"/>
    <mergeCell ref="I36:J36"/>
    <mergeCell ref="I37:J37"/>
    <mergeCell ref="F38:F39"/>
    <mergeCell ref="I38:J38"/>
    <mergeCell ref="I39:J39"/>
    <mergeCell ref="I29:J29"/>
    <mergeCell ref="I30:J30"/>
    <mergeCell ref="I31:J31"/>
    <mergeCell ref="I32:J32"/>
    <mergeCell ref="I33:J33"/>
    <mergeCell ref="F26:F27"/>
    <mergeCell ref="I26:J26"/>
    <mergeCell ref="B27:E27"/>
    <mergeCell ref="I27:J27"/>
    <mergeCell ref="I28:J28"/>
    <mergeCell ref="I19:J19"/>
    <mergeCell ref="B24:E24"/>
    <mergeCell ref="B25:E25"/>
    <mergeCell ref="I25:J25"/>
    <mergeCell ref="F9:G10"/>
    <mergeCell ref="F11:G12"/>
    <mergeCell ref="F13:G14"/>
    <mergeCell ref="F15:G16"/>
    <mergeCell ref="F17:G18"/>
    <mergeCell ref="I15:J15"/>
    <mergeCell ref="I16:J16"/>
    <mergeCell ref="F19:F20"/>
    <mergeCell ref="I17:J17"/>
    <mergeCell ref="I18:J18"/>
    <mergeCell ref="I11:J11"/>
    <mergeCell ref="I12:J12"/>
    <mergeCell ref="I13:J13"/>
    <mergeCell ref="I14:J14"/>
    <mergeCell ref="I9:J9"/>
    <mergeCell ref="L9:L10"/>
    <mergeCell ref="I10:J10"/>
    <mergeCell ref="B6:E6"/>
    <mergeCell ref="I6:J6"/>
    <mergeCell ref="F7:G8"/>
    <mergeCell ref="I7:J7"/>
    <mergeCell ref="I4:J4"/>
    <mergeCell ref="F5:G6"/>
    <mergeCell ref="I5:J5"/>
  </mergeCells>
  <phoneticPr fontId="9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tabSelected="1" zoomScaleNormal="100" workbookViewId="0">
      <selection activeCell="B5" sqref="B5"/>
    </sheetView>
  </sheetViews>
  <sheetFormatPr defaultColWidth="8.69921875" defaultRowHeight="17.399999999999999" x14ac:dyDescent="0.4"/>
  <cols>
    <col min="1" max="1" width="11.3984375" style="27" bestFit="1" customWidth="1"/>
    <col min="2" max="2" width="22.8984375" style="27" customWidth="1"/>
    <col min="3" max="3" width="62.59765625" style="27" customWidth="1"/>
    <col min="4" max="4" width="25.3984375" style="28" customWidth="1"/>
    <col min="5" max="5" width="20.3984375" style="28" customWidth="1"/>
    <col min="6" max="6" width="12" style="27" bestFit="1" customWidth="1"/>
    <col min="7" max="8" width="15" style="27" bestFit="1" customWidth="1"/>
    <col min="9" max="16384" width="8.69921875" style="27"/>
  </cols>
  <sheetData>
    <row r="1" spans="1:8" x14ac:dyDescent="0.4">
      <c r="A1" s="1" t="s">
        <v>0</v>
      </c>
      <c r="B1" s="30">
        <v>36525430</v>
      </c>
      <c r="C1" s="2"/>
      <c r="D1" s="27"/>
      <c r="E1" s="27"/>
    </row>
    <row r="2" spans="1:8" x14ac:dyDescent="0.4">
      <c r="D2" s="27"/>
      <c r="E2" s="27"/>
    </row>
    <row r="3" spans="1:8" x14ac:dyDescent="0.4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8" x14ac:dyDescent="0.4">
      <c r="A4" s="26"/>
      <c r="B4" s="28"/>
      <c r="C4" s="28" t="s">
        <v>6</v>
      </c>
      <c r="D4" s="8">
        <f>B1</f>
        <v>36525430</v>
      </c>
      <c r="E4" s="9"/>
    </row>
    <row r="5" spans="1:8" x14ac:dyDescent="0.4">
      <c r="A5" s="26">
        <v>43832</v>
      </c>
      <c r="B5" s="28" t="s">
        <v>7</v>
      </c>
      <c r="C5" s="28" t="s">
        <v>8</v>
      </c>
      <c r="D5" s="10">
        <v>3000000</v>
      </c>
      <c r="E5" s="9"/>
    </row>
    <row r="6" spans="1:8" x14ac:dyDescent="0.4">
      <c r="A6" s="26">
        <v>43833</v>
      </c>
      <c r="B6" s="28" t="s">
        <v>9</v>
      </c>
      <c r="C6" s="28" t="s">
        <v>37</v>
      </c>
      <c r="D6" s="9">
        <v>50000</v>
      </c>
      <c r="E6" s="9"/>
    </row>
    <row r="7" spans="1:8" x14ac:dyDescent="0.4">
      <c r="A7" s="26">
        <v>43837</v>
      </c>
      <c r="B7" s="28" t="s">
        <v>10</v>
      </c>
      <c r="C7" s="28" t="s">
        <v>11</v>
      </c>
      <c r="D7" s="9"/>
      <c r="E7" s="9">
        <v>551000</v>
      </c>
    </row>
    <row r="8" spans="1:8" x14ac:dyDescent="0.4">
      <c r="A8" s="26">
        <v>43837</v>
      </c>
      <c r="B8" s="28" t="s">
        <v>12</v>
      </c>
      <c r="C8" s="28" t="s">
        <v>13</v>
      </c>
      <c r="E8" s="9">
        <v>1723600</v>
      </c>
      <c r="G8" s="11"/>
      <c r="H8" s="11"/>
    </row>
    <row r="9" spans="1:8" x14ac:dyDescent="0.4">
      <c r="A9" s="26">
        <v>43837</v>
      </c>
      <c r="B9" s="28" t="s">
        <v>14</v>
      </c>
      <c r="C9" s="28" t="s">
        <v>15</v>
      </c>
      <c r="E9" s="9">
        <v>70750</v>
      </c>
      <c r="G9" s="11"/>
    </row>
    <row r="10" spans="1:8" x14ac:dyDescent="0.4">
      <c r="A10" s="26">
        <v>43837</v>
      </c>
      <c r="B10" s="28" t="s">
        <v>16</v>
      </c>
      <c r="C10" s="28" t="s">
        <v>17</v>
      </c>
      <c r="E10" s="9">
        <v>181000</v>
      </c>
      <c r="G10" s="11"/>
    </row>
    <row r="11" spans="1:8" x14ac:dyDescent="0.4">
      <c r="A11" s="26">
        <v>43840</v>
      </c>
      <c r="B11" s="28" t="s">
        <v>14</v>
      </c>
      <c r="C11" s="28" t="s">
        <v>18</v>
      </c>
      <c r="D11" s="9"/>
      <c r="E11" s="9">
        <v>68500</v>
      </c>
    </row>
    <row r="12" spans="1:8" x14ac:dyDescent="0.4">
      <c r="A12" s="26">
        <v>43851</v>
      </c>
      <c r="B12" s="28" t="s">
        <v>19</v>
      </c>
      <c r="C12" s="28" t="s">
        <v>20</v>
      </c>
      <c r="D12" s="9"/>
      <c r="E12" s="9">
        <v>15000</v>
      </c>
    </row>
    <row r="13" spans="1:8" x14ac:dyDescent="0.4">
      <c r="A13" s="26">
        <v>43851</v>
      </c>
      <c r="B13" s="28" t="s">
        <v>21</v>
      </c>
      <c r="C13" s="28" t="s">
        <v>22</v>
      </c>
      <c r="D13" s="9"/>
      <c r="E13" s="9">
        <v>601000</v>
      </c>
    </row>
    <row r="14" spans="1:8" x14ac:dyDescent="0.4">
      <c r="A14" s="26">
        <v>43868</v>
      </c>
      <c r="B14" s="28" t="s">
        <v>23</v>
      </c>
      <c r="C14" s="28" t="s">
        <v>24</v>
      </c>
      <c r="D14" s="12"/>
      <c r="E14" s="9">
        <v>150000</v>
      </c>
    </row>
    <row r="15" spans="1:8" x14ac:dyDescent="0.4">
      <c r="A15" s="26">
        <v>43868</v>
      </c>
      <c r="B15" s="28" t="s">
        <v>25</v>
      </c>
      <c r="C15" s="28" t="s">
        <v>26</v>
      </c>
      <c r="E15" s="9">
        <v>1100</v>
      </c>
      <c r="H15" s="11"/>
    </row>
    <row r="16" spans="1:8" x14ac:dyDescent="0.4">
      <c r="A16" s="26">
        <v>43868</v>
      </c>
      <c r="B16" s="28" t="s">
        <v>25</v>
      </c>
      <c r="C16" s="28" t="s">
        <v>26</v>
      </c>
      <c r="E16" s="9">
        <v>2770</v>
      </c>
    </row>
    <row r="17" spans="1:8" x14ac:dyDescent="0.4">
      <c r="A17" s="26">
        <v>43878</v>
      </c>
      <c r="B17" s="28" t="s">
        <v>21</v>
      </c>
      <c r="C17" s="28" t="s">
        <v>27</v>
      </c>
      <c r="D17" s="9">
        <v>600000</v>
      </c>
    </row>
    <row r="18" spans="1:8" x14ac:dyDescent="0.4">
      <c r="A18" s="26">
        <v>43879</v>
      </c>
      <c r="B18" s="28" t="s">
        <v>28</v>
      </c>
      <c r="C18" s="28" t="s">
        <v>29</v>
      </c>
      <c r="D18" s="9"/>
      <c r="E18" s="9">
        <v>1001000</v>
      </c>
      <c r="G18" s="11"/>
    </row>
    <row r="19" spans="1:8" x14ac:dyDescent="0.4">
      <c r="A19" s="26">
        <v>43879</v>
      </c>
      <c r="B19" s="28" t="s">
        <v>30</v>
      </c>
      <c r="C19" s="28" t="s">
        <v>31</v>
      </c>
      <c r="E19" s="9">
        <v>27500</v>
      </c>
      <c r="H19" s="11"/>
    </row>
    <row r="20" spans="1:8" x14ac:dyDescent="0.4">
      <c r="A20" s="26">
        <v>43879</v>
      </c>
      <c r="B20" s="28" t="s">
        <v>32</v>
      </c>
      <c r="C20" s="28" t="s">
        <v>33</v>
      </c>
      <c r="D20" s="9"/>
      <c r="E20" s="9">
        <v>3500</v>
      </c>
    </row>
    <row r="21" spans="1:8" x14ac:dyDescent="0.4">
      <c r="A21" s="26">
        <v>43879</v>
      </c>
      <c r="B21" s="28" t="s">
        <v>25</v>
      </c>
      <c r="C21" s="28" t="s">
        <v>26</v>
      </c>
      <c r="E21" s="9">
        <v>2870</v>
      </c>
      <c r="H21" s="88"/>
    </row>
    <row r="22" spans="1:8" x14ac:dyDescent="0.4">
      <c r="A22" s="26">
        <v>43889</v>
      </c>
      <c r="B22" s="28" t="s">
        <v>25</v>
      </c>
      <c r="C22" s="28" t="s">
        <v>26</v>
      </c>
      <c r="E22" s="9">
        <v>2680</v>
      </c>
    </row>
    <row r="23" spans="1:8" x14ac:dyDescent="0.4">
      <c r="A23" s="26">
        <v>43911</v>
      </c>
      <c r="B23" s="28" t="s">
        <v>34</v>
      </c>
      <c r="C23" s="28" t="s">
        <v>35</v>
      </c>
      <c r="D23" s="9">
        <v>7695</v>
      </c>
      <c r="H23" s="11"/>
    </row>
    <row r="24" spans="1:8" x14ac:dyDescent="0.4">
      <c r="A24" s="26">
        <v>43918</v>
      </c>
      <c r="B24" s="28" t="s">
        <v>36</v>
      </c>
      <c r="C24" s="28" t="s">
        <v>37</v>
      </c>
      <c r="D24" s="9">
        <v>50000</v>
      </c>
    </row>
    <row r="25" spans="1:8" x14ac:dyDescent="0.4">
      <c r="A25" s="26">
        <v>43918</v>
      </c>
      <c r="B25" s="28" t="s">
        <v>38</v>
      </c>
      <c r="C25" s="28" t="s">
        <v>37</v>
      </c>
      <c r="D25" s="9">
        <v>300000</v>
      </c>
    </row>
    <row r="26" spans="1:8" x14ac:dyDescent="0.4">
      <c r="A26" s="26">
        <v>43918</v>
      </c>
      <c r="B26" s="28" t="s">
        <v>39</v>
      </c>
      <c r="C26" s="28" t="s">
        <v>37</v>
      </c>
      <c r="D26" s="9">
        <v>200000</v>
      </c>
    </row>
    <row r="27" spans="1:8" x14ac:dyDescent="0.4">
      <c r="A27" s="26">
        <v>43918</v>
      </c>
      <c r="B27" s="28" t="s">
        <v>40</v>
      </c>
      <c r="C27" s="28" t="s">
        <v>37</v>
      </c>
      <c r="D27" s="9">
        <v>250000</v>
      </c>
    </row>
    <row r="28" spans="1:8" x14ac:dyDescent="0.4">
      <c r="A28" s="26">
        <v>43918</v>
      </c>
      <c r="B28" s="28" t="s">
        <v>41</v>
      </c>
      <c r="C28" s="28" t="s">
        <v>37</v>
      </c>
      <c r="D28" s="9">
        <v>250000</v>
      </c>
    </row>
    <row r="29" spans="1:8" x14ac:dyDescent="0.4">
      <c r="A29" s="26">
        <v>43919</v>
      </c>
      <c r="B29" s="28" t="s">
        <v>42</v>
      </c>
      <c r="C29" s="28" t="s">
        <v>37</v>
      </c>
      <c r="D29" s="9">
        <v>200000</v>
      </c>
    </row>
    <row r="30" spans="1:8" x14ac:dyDescent="0.4">
      <c r="A30" s="26">
        <v>43919</v>
      </c>
      <c r="B30" s="28" t="s">
        <v>43</v>
      </c>
      <c r="C30" s="28" t="s">
        <v>37</v>
      </c>
      <c r="D30" s="9">
        <v>200000</v>
      </c>
    </row>
    <row r="31" spans="1:8" x14ac:dyDescent="0.4">
      <c r="A31" s="26">
        <v>43920</v>
      </c>
      <c r="B31" s="28" t="s">
        <v>44</v>
      </c>
      <c r="C31" s="28" t="s">
        <v>37</v>
      </c>
      <c r="D31" s="9">
        <v>200000</v>
      </c>
    </row>
    <row r="32" spans="1:8" x14ac:dyDescent="0.4">
      <c r="A32" s="26">
        <v>43922</v>
      </c>
      <c r="B32" s="28" t="s">
        <v>45</v>
      </c>
      <c r="C32" s="28" t="s">
        <v>37</v>
      </c>
      <c r="D32" s="9">
        <v>200000</v>
      </c>
      <c r="E32" s="9"/>
    </row>
    <row r="33" spans="1:6" x14ac:dyDescent="0.4">
      <c r="A33" s="26">
        <v>43922</v>
      </c>
      <c r="B33" s="28" t="s">
        <v>46</v>
      </c>
      <c r="C33" s="28" t="s">
        <v>37</v>
      </c>
      <c r="D33" s="9">
        <v>200000</v>
      </c>
      <c r="E33" s="9"/>
    </row>
    <row r="34" spans="1:6" x14ac:dyDescent="0.4">
      <c r="A34" s="26">
        <v>43927</v>
      </c>
      <c r="B34" s="28" t="s">
        <v>47</v>
      </c>
      <c r="C34" s="28" t="s">
        <v>37</v>
      </c>
      <c r="D34" s="9">
        <v>61180</v>
      </c>
      <c r="E34" s="9"/>
    </row>
    <row r="35" spans="1:6" x14ac:dyDescent="0.4">
      <c r="A35" s="26">
        <v>43927</v>
      </c>
      <c r="B35" s="28" t="s">
        <v>48</v>
      </c>
      <c r="C35" s="28" t="s">
        <v>37</v>
      </c>
      <c r="D35" s="9">
        <v>200000</v>
      </c>
      <c r="E35" s="9"/>
    </row>
    <row r="36" spans="1:6" x14ac:dyDescent="0.4">
      <c r="A36" s="26">
        <v>43931</v>
      </c>
      <c r="B36" s="28" t="s">
        <v>49</v>
      </c>
      <c r="C36" s="28" t="s">
        <v>37</v>
      </c>
      <c r="D36" s="9">
        <v>200000</v>
      </c>
    </row>
    <row r="37" spans="1:6" x14ac:dyDescent="0.4">
      <c r="A37" s="26">
        <v>43935</v>
      </c>
      <c r="B37" s="28" t="s">
        <v>50</v>
      </c>
      <c r="C37" s="28" t="s">
        <v>51</v>
      </c>
      <c r="D37" s="9"/>
      <c r="E37" s="9">
        <v>123240</v>
      </c>
    </row>
    <row r="38" spans="1:6" x14ac:dyDescent="0.4">
      <c r="A38" s="26">
        <v>43935</v>
      </c>
      <c r="B38" s="28" t="s">
        <v>50</v>
      </c>
      <c r="C38" s="28" t="s">
        <v>119</v>
      </c>
      <c r="D38" s="9"/>
      <c r="E38" s="9">
        <v>551000</v>
      </c>
    </row>
    <row r="39" spans="1:6" x14ac:dyDescent="0.4">
      <c r="A39" s="26">
        <v>43935</v>
      </c>
      <c r="B39" s="28" t="s">
        <v>52</v>
      </c>
      <c r="C39" s="28" t="s">
        <v>37</v>
      </c>
      <c r="D39" s="9">
        <v>50000</v>
      </c>
    </row>
    <row r="40" spans="1:6" x14ac:dyDescent="0.4">
      <c r="A40" s="26">
        <v>43935</v>
      </c>
      <c r="B40" s="28" t="s">
        <v>32</v>
      </c>
      <c r="C40" s="28" t="s">
        <v>53</v>
      </c>
      <c r="E40" s="9">
        <v>189400</v>
      </c>
    </row>
    <row r="41" spans="1:6" x14ac:dyDescent="0.4">
      <c r="A41" s="26">
        <v>43938</v>
      </c>
      <c r="B41" s="28" t="s">
        <v>55</v>
      </c>
      <c r="C41" s="28" t="s">
        <v>37</v>
      </c>
      <c r="D41" s="9">
        <v>300000</v>
      </c>
    </row>
    <row r="42" spans="1:6" x14ac:dyDescent="0.4">
      <c r="A42" s="26">
        <v>43938</v>
      </c>
      <c r="B42" s="28" t="s">
        <v>56</v>
      </c>
      <c r="C42" s="28" t="s">
        <v>121</v>
      </c>
      <c r="D42" s="9">
        <v>1000000</v>
      </c>
      <c r="E42" s="9"/>
    </row>
    <row r="43" spans="1:6" x14ac:dyDescent="0.4">
      <c r="A43" s="26">
        <v>43939</v>
      </c>
      <c r="B43" s="28" t="s">
        <v>57</v>
      </c>
      <c r="C43" s="28" t="s">
        <v>37</v>
      </c>
      <c r="D43" s="9">
        <v>200000</v>
      </c>
      <c r="E43" s="9"/>
    </row>
    <row r="44" spans="1:6" x14ac:dyDescent="0.4">
      <c r="A44" s="26">
        <v>43942</v>
      </c>
      <c r="B44" s="28" t="s">
        <v>58</v>
      </c>
      <c r="C44" s="28" t="s">
        <v>37</v>
      </c>
      <c r="D44" s="9">
        <v>300000</v>
      </c>
      <c r="E44" s="9"/>
    </row>
    <row r="45" spans="1:6" x14ac:dyDescent="0.4">
      <c r="A45" s="26">
        <v>43943</v>
      </c>
      <c r="B45" s="28" t="s">
        <v>59</v>
      </c>
      <c r="C45" s="28" t="s">
        <v>37</v>
      </c>
      <c r="D45" s="9">
        <v>250000</v>
      </c>
      <c r="E45" s="9"/>
    </row>
    <row r="46" spans="1:6" x14ac:dyDescent="0.4">
      <c r="A46" s="26">
        <v>43944</v>
      </c>
      <c r="B46" s="28" t="s">
        <v>101</v>
      </c>
      <c r="C46" s="28" t="s">
        <v>102</v>
      </c>
      <c r="E46" s="9">
        <v>19480</v>
      </c>
    </row>
    <row r="47" spans="1:6" x14ac:dyDescent="0.4">
      <c r="A47" s="26">
        <v>43945</v>
      </c>
      <c r="B47" s="28" t="s">
        <v>60</v>
      </c>
      <c r="C47" s="28" t="s">
        <v>37</v>
      </c>
      <c r="D47" s="9">
        <v>200000</v>
      </c>
      <c r="E47" s="9"/>
      <c r="F47" s="9"/>
    </row>
    <row r="48" spans="1:6" x14ac:dyDescent="0.4">
      <c r="A48" s="26">
        <v>43945</v>
      </c>
      <c r="B48" s="28" t="s">
        <v>120</v>
      </c>
      <c r="C48" s="28" t="s">
        <v>37</v>
      </c>
      <c r="D48" s="9">
        <v>155280</v>
      </c>
      <c r="F48" s="9"/>
    </row>
    <row r="49" spans="1:7" x14ac:dyDescent="0.4">
      <c r="A49" s="26">
        <v>43978</v>
      </c>
      <c r="B49" s="28" t="s">
        <v>61</v>
      </c>
      <c r="C49" s="28" t="s">
        <v>37</v>
      </c>
      <c r="D49" s="9">
        <v>61105</v>
      </c>
    </row>
    <row r="50" spans="1:7" x14ac:dyDescent="0.4">
      <c r="A50" s="26">
        <v>43986</v>
      </c>
      <c r="B50" s="28" t="s">
        <v>62</v>
      </c>
      <c r="C50" s="28" t="s">
        <v>37</v>
      </c>
      <c r="D50" s="9">
        <v>50000</v>
      </c>
      <c r="F50" s="12"/>
    </row>
    <row r="51" spans="1:7" x14ac:dyDescent="0.4">
      <c r="A51" s="26">
        <v>44002</v>
      </c>
      <c r="B51" s="28" t="s">
        <v>34</v>
      </c>
      <c r="C51" s="28" t="s">
        <v>35</v>
      </c>
      <c r="D51" s="9">
        <v>8249</v>
      </c>
      <c r="F51" s="9"/>
    </row>
    <row r="52" spans="1:7" x14ac:dyDescent="0.4">
      <c r="A52" s="26">
        <v>44006</v>
      </c>
      <c r="B52" s="28" t="s">
        <v>14</v>
      </c>
      <c r="C52" s="28" t="s">
        <v>63</v>
      </c>
      <c r="E52" s="9">
        <f>379170+2000</f>
        <v>381170</v>
      </c>
    </row>
    <row r="53" spans="1:7" x14ac:dyDescent="0.4">
      <c r="A53" s="26">
        <v>44007</v>
      </c>
      <c r="B53" s="28" t="s">
        <v>65</v>
      </c>
      <c r="C53" s="28" t="s">
        <v>154</v>
      </c>
      <c r="E53" s="9">
        <v>860100</v>
      </c>
    </row>
    <row r="54" spans="1:7" x14ac:dyDescent="0.4">
      <c r="A54" s="26">
        <v>44012</v>
      </c>
      <c r="B54" s="28" t="s">
        <v>66</v>
      </c>
      <c r="C54" s="28" t="s">
        <v>37</v>
      </c>
      <c r="D54" s="9">
        <v>300000</v>
      </c>
      <c r="G54" s="11"/>
    </row>
    <row r="55" spans="1:7" x14ac:dyDescent="0.4">
      <c r="A55" s="26">
        <v>44013</v>
      </c>
      <c r="B55" s="28" t="s">
        <v>64</v>
      </c>
      <c r="C55" s="28" t="s">
        <v>75</v>
      </c>
      <c r="E55" s="9">
        <v>201000</v>
      </c>
    </row>
    <row r="56" spans="1:7" x14ac:dyDescent="0.4">
      <c r="A56" s="26">
        <v>44019</v>
      </c>
      <c r="B56" s="28" t="s">
        <v>66</v>
      </c>
      <c r="C56" s="28" t="s">
        <v>69</v>
      </c>
      <c r="E56" s="9">
        <v>200000</v>
      </c>
    </row>
    <row r="57" spans="1:7" x14ac:dyDescent="0.4">
      <c r="A57" s="26">
        <v>44019</v>
      </c>
      <c r="B57" s="28" t="s">
        <v>71</v>
      </c>
      <c r="C57" s="28" t="s">
        <v>72</v>
      </c>
      <c r="E57" s="9">
        <v>615650</v>
      </c>
    </row>
    <row r="58" spans="1:7" x14ac:dyDescent="0.4">
      <c r="A58" s="26">
        <v>44019</v>
      </c>
      <c r="B58" s="28" t="s">
        <v>73</v>
      </c>
      <c r="C58" s="28" t="s">
        <v>72</v>
      </c>
      <c r="E58" s="9">
        <v>615869</v>
      </c>
    </row>
    <row r="59" spans="1:7" x14ac:dyDescent="0.4">
      <c r="A59" s="26">
        <v>44021</v>
      </c>
      <c r="B59" s="28" t="s">
        <v>74</v>
      </c>
      <c r="C59" s="28" t="s">
        <v>72</v>
      </c>
      <c r="D59" s="9"/>
      <c r="E59" s="9">
        <v>637709</v>
      </c>
    </row>
    <row r="60" spans="1:7" x14ac:dyDescent="0.4">
      <c r="A60" s="26">
        <v>44026</v>
      </c>
      <c r="B60" s="28" t="s">
        <v>68</v>
      </c>
      <c r="C60" s="28" t="s">
        <v>70</v>
      </c>
      <c r="D60" s="9"/>
      <c r="E60" s="9">
        <v>501000</v>
      </c>
    </row>
    <row r="61" spans="1:7" x14ac:dyDescent="0.4">
      <c r="A61" s="26">
        <v>44029</v>
      </c>
      <c r="B61" s="28" t="s">
        <v>67</v>
      </c>
      <c r="C61" s="28" t="s">
        <v>37</v>
      </c>
      <c r="D61" s="9">
        <v>50000</v>
      </c>
      <c r="E61" s="9"/>
    </row>
    <row r="62" spans="1:7" x14ac:dyDescent="0.4">
      <c r="A62" s="26">
        <v>44050</v>
      </c>
      <c r="B62" s="28" t="s">
        <v>81</v>
      </c>
      <c r="C62" s="25" t="s">
        <v>82</v>
      </c>
      <c r="E62" s="9">
        <v>430000</v>
      </c>
    </row>
    <row r="63" spans="1:7" x14ac:dyDescent="0.4">
      <c r="A63" s="26">
        <v>44050</v>
      </c>
      <c r="B63" s="28" t="s">
        <v>83</v>
      </c>
      <c r="C63" s="28" t="s">
        <v>87</v>
      </c>
      <c r="E63" s="9"/>
    </row>
    <row r="64" spans="1:7" x14ac:dyDescent="0.4">
      <c r="A64" s="26">
        <v>44050</v>
      </c>
      <c r="B64" s="28" t="s">
        <v>80</v>
      </c>
      <c r="C64" s="28" t="s">
        <v>84</v>
      </c>
      <c r="E64" s="9">
        <v>75000</v>
      </c>
    </row>
    <row r="65" spans="1:8" x14ac:dyDescent="0.4">
      <c r="A65" s="26">
        <v>44050</v>
      </c>
      <c r="B65" s="28" t="s">
        <v>85</v>
      </c>
      <c r="C65" s="28" t="s">
        <v>88</v>
      </c>
      <c r="E65" s="9">
        <v>470000</v>
      </c>
    </row>
    <row r="66" spans="1:8" x14ac:dyDescent="0.4">
      <c r="A66" s="26">
        <v>44050</v>
      </c>
      <c r="B66" s="28" t="s">
        <v>77</v>
      </c>
      <c r="C66" s="28" t="s">
        <v>78</v>
      </c>
      <c r="D66" s="9">
        <v>5000000</v>
      </c>
    </row>
    <row r="67" spans="1:8" x14ac:dyDescent="0.4">
      <c r="A67" s="26">
        <v>44056</v>
      </c>
      <c r="B67" s="28" t="s">
        <v>38</v>
      </c>
      <c r="C67" s="28" t="s">
        <v>76</v>
      </c>
      <c r="E67" s="9">
        <v>301000</v>
      </c>
    </row>
    <row r="68" spans="1:8" x14ac:dyDescent="0.4">
      <c r="A68" s="26">
        <v>44057</v>
      </c>
      <c r="B68" s="28" t="s">
        <v>79</v>
      </c>
      <c r="C68" s="28" t="s">
        <v>78</v>
      </c>
      <c r="D68" s="9">
        <v>5000000</v>
      </c>
    </row>
    <row r="69" spans="1:8" x14ac:dyDescent="0.4">
      <c r="A69" s="26">
        <v>44061</v>
      </c>
      <c r="B69" s="28" t="s">
        <v>80</v>
      </c>
      <c r="C69" s="28" t="s">
        <v>86</v>
      </c>
      <c r="D69" s="9">
        <v>63000</v>
      </c>
      <c r="E69" s="9"/>
    </row>
    <row r="70" spans="1:8" x14ac:dyDescent="0.4">
      <c r="A70" s="26">
        <v>44069</v>
      </c>
      <c r="B70" s="28" t="s">
        <v>89</v>
      </c>
      <c r="C70" s="28" t="s">
        <v>78</v>
      </c>
      <c r="D70" s="9">
        <v>2000000</v>
      </c>
      <c r="E70" s="9"/>
      <c r="H70" s="11"/>
    </row>
    <row r="71" spans="1:8" x14ac:dyDescent="0.4">
      <c r="A71" s="26">
        <v>44070</v>
      </c>
      <c r="B71" s="28" t="s">
        <v>90</v>
      </c>
      <c r="C71" s="28" t="s">
        <v>91</v>
      </c>
      <c r="D71" s="18"/>
      <c r="E71" s="9">
        <v>600500</v>
      </c>
    </row>
    <row r="72" spans="1:8" x14ac:dyDescent="0.4">
      <c r="A72" s="26">
        <v>44070</v>
      </c>
      <c r="B72" s="28" t="s">
        <v>92</v>
      </c>
      <c r="C72" s="17" t="s">
        <v>93</v>
      </c>
      <c r="D72" s="18"/>
      <c r="E72" s="9">
        <v>633201</v>
      </c>
    </row>
    <row r="73" spans="1:8" x14ac:dyDescent="0.4">
      <c r="A73" s="26">
        <v>44070</v>
      </c>
      <c r="B73" s="28" t="s">
        <v>94</v>
      </c>
      <c r="C73" s="17" t="s">
        <v>93</v>
      </c>
      <c r="D73" s="18"/>
      <c r="E73" s="9">
        <v>633201</v>
      </c>
    </row>
    <row r="74" spans="1:8" x14ac:dyDescent="0.4">
      <c r="A74" s="26">
        <v>44070</v>
      </c>
      <c r="B74" s="28" t="s">
        <v>95</v>
      </c>
      <c r="C74" s="17" t="s">
        <v>93</v>
      </c>
      <c r="E74" s="9">
        <v>633201</v>
      </c>
    </row>
    <row r="75" spans="1:8" x14ac:dyDescent="0.4">
      <c r="A75" s="26">
        <v>44085</v>
      </c>
      <c r="B75" s="28" t="s">
        <v>7</v>
      </c>
      <c r="C75" s="17" t="s">
        <v>103</v>
      </c>
      <c r="E75" s="9">
        <v>550000</v>
      </c>
    </row>
    <row r="76" spans="1:8" x14ac:dyDescent="0.4">
      <c r="A76" s="26">
        <v>44089</v>
      </c>
      <c r="B76" s="28" t="s">
        <v>96</v>
      </c>
      <c r="C76" s="17" t="s">
        <v>37</v>
      </c>
      <c r="D76" s="9">
        <v>306062</v>
      </c>
    </row>
    <row r="77" spans="1:8" x14ac:dyDescent="0.4">
      <c r="A77" s="26">
        <v>44093</v>
      </c>
      <c r="B77" s="28" t="s">
        <v>34</v>
      </c>
      <c r="C77" s="28" t="s">
        <v>35</v>
      </c>
      <c r="D77" s="9">
        <v>8553</v>
      </c>
    </row>
    <row r="78" spans="1:8" x14ac:dyDescent="0.4">
      <c r="A78" s="26">
        <v>44116</v>
      </c>
      <c r="B78" s="28" t="s">
        <v>97</v>
      </c>
      <c r="C78" s="28" t="s">
        <v>37</v>
      </c>
      <c r="D78" s="9">
        <v>2000000</v>
      </c>
    </row>
    <row r="79" spans="1:8" x14ac:dyDescent="0.4">
      <c r="A79" s="26">
        <v>44124</v>
      </c>
      <c r="B79" s="28" t="s">
        <v>98</v>
      </c>
      <c r="C79" s="17" t="s">
        <v>99</v>
      </c>
      <c r="E79" s="9">
        <v>12464</v>
      </c>
    </row>
    <row r="80" spans="1:8" x14ac:dyDescent="0.4">
      <c r="A80" s="26">
        <v>44145</v>
      </c>
      <c r="B80" s="28" t="s">
        <v>34</v>
      </c>
      <c r="C80" s="17" t="s">
        <v>100</v>
      </c>
      <c r="D80" s="18"/>
      <c r="E80" s="9">
        <v>40</v>
      </c>
    </row>
    <row r="81" spans="1:6" x14ac:dyDescent="0.4">
      <c r="A81" s="26">
        <v>44166</v>
      </c>
      <c r="B81" s="28" t="s">
        <v>65</v>
      </c>
      <c r="C81" s="28" t="s">
        <v>155</v>
      </c>
      <c r="E81" s="9">
        <v>766820</v>
      </c>
    </row>
    <row r="82" spans="1:6" x14ac:dyDescent="0.4">
      <c r="A82" s="28" t="s">
        <v>200</v>
      </c>
      <c r="B82" s="28" t="s">
        <v>206</v>
      </c>
      <c r="C82" s="28" t="s">
        <v>201</v>
      </c>
      <c r="D82" s="27"/>
      <c r="E82" s="9">
        <v>1605734</v>
      </c>
      <c r="F82" s="11"/>
    </row>
    <row r="83" spans="1:6" x14ac:dyDescent="0.4">
      <c r="A83" s="28" t="s">
        <v>202</v>
      </c>
      <c r="B83" s="28" t="s">
        <v>203</v>
      </c>
      <c r="C83" s="28" t="s">
        <v>204</v>
      </c>
      <c r="D83" s="9">
        <v>350000</v>
      </c>
      <c r="F83" s="11"/>
    </row>
    <row r="84" spans="1:6" x14ac:dyDescent="0.4">
      <c r="B84" s="28"/>
      <c r="C84" s="28"/>
      <c r="D84" s="9"/>
      <c r="F84" s="11"/>
    </row>
    <row r="85" spans="1:6" x14ac:dyDescent="0.4">
      <c r="A85" s="26"/>
      <c r="B85" s="28"/>
      <c r="C85" s="13" t="s">
        <v>54</v>
      </c>
      <c r="D85" s="12">
        <f>SUM(D4:D83)</f>
        <v>60346554</v>
      </c>
      <c r="E85" s="12">
        <f>SUM(E4:E82)</f>
        <v>16009049</v>
      </c>
    </row>
    <row r="86" spans="1:6" x14ac:dyDescent="0.4">
      <c r="A86" s="26"/>
      <c r="B86" s="28"/>
      <c r="C86" s="28"/>
      <c r="D86" s="27"/>
    </row>
    <row r="87" spans="1:6" x14ac:dyDescent="0.4">
      <c r="A87" s="26"/>
      <c r="B87" s="28"/>
      <c r="C87" s="14" t="s">
        <v>205</v>
      </c>
      <c r="D87" s="15">
        <f>D85-E85</f>
        <v>44337505</v>
      </c>
    </row>
    <row r="88" spans="1:6" x14ac:dyDescent="0.4">
      <c r="A88" s="19"/>
      <c r="B88" s="20"/>
    </row>
    <row r="89" spans="1:6" x14ac:dyDescent="0.4">
      <c r="A89" s="19"/>
      <c r="B89" s="20"/>
    </row>
    <row r="90" spans="1:6" x14ac:dyDescent="0.4">
      <c r="A90" s="19"/>
      <c r="B90" s="20"/>
    </row>
    <row r="91" spans="1:6" x14ac:dyDescent="0.4">
      <c r="A91" s="19"/>
      <c r="B91" s="20"/>
    </row>
    <row r="92" spans="1:6" x14ac:dyDescent="0.4">
      <c r="A92" s="26"/>
      <c r="B92" s="28"/>
      <c r="C92" s="28"/>
      <c r="D92" s="9"/>
      <c r="E92" s="9"/>
    </row>
    <row r="93" spans="1:6" x14ac:dyDescent="0.4">
      <c r="A93" s="26"/>
      <c r="B93" s="28"/>
      <c r="C93" s="28"/>
      <c r="D93" s="29"/>
      <c r="E93" s="29"/>
    </row>
    <row r="94" spans="1:6" x14ac:dyDescent="0.4">
      <c r="A94" s="26"/>
      <c r="B94" s="28"/>
      <c r="C94" s="28"/>
      <c r="D94" s="29"/>
      <c r="E94" s="29"/>
    </row>
    <row r="95" spans="1:6" x14ac:dyDescent="0.4">
      <c r="A95" s="26"/>
      <c r="B95" s="28"/>
      <c r="C95" s="28"/>
      <c r="D95" s="29"/>
      <c r="E95" s="29"/>
    </row>
    <row r="96" spans="1:6" x14ac:dyDescent="0.4">
      <c r="A96" s="26"/>
      <c r="B96" s="28"/>
      <c r="C96" s="28"/>
      <c r="D96" s="29"/>
      <c r="E96" s="29"/>
    </row>
    <row r="97" spans="1:5" x14ac:dyDescent="0.4">
      <c r="A97" s="26"/>
      <c r="B97" s="28"/>
      <c r="C97" s="28"/>
      <c r="D97" s="29"/>
      <c r="E97" s="29"/>
    </row>
    <row r="98" spans="1:5" x14ac:dyDescent="0.4">
      <c r="A98" s="26"/>
      <c r="B98" s="28"/>
      <c r="C98" s="28"/>
      <c r="D98" s="29"/>
      <c r="E98" s="29"/>
    </row>
    <row r="99" spans="1:5" x14ac:dyDescent="0.4">
      <c r="A99" s="26"/>
      <c r="B99" s="28"/>
      <c r="C99" s="28"/>
      <c r="E99" s="29"/>
    </row>
    <row r="100" spans="1:5" x14ac:dyDescent="0.4">
      <c r="A100" s="26"/>
      <c r="B100" s="28"/>
      <c r="C100" s="28"/>
      <c r="D100" s="29"/>
      <c r="E100" s="29"/>
    </row>
    <row r="101" spans="1:5" x14ac:dyDescent="0.4">
      <c r="A101" s="26"/>
      <c r="B101" s="28"/>
      <c r="C101" s="28"/>
      <c r="D101" s="29"/>
      <c r="E101" s="29"/>
    </row>
    <row r="102" spans="1:5" x14ac:dyDescent="0.4">
      <c r="A102" s="26"/>
      <c r="B102" s="28"/>
      <c r="C102" s="28"/>
      <c r="D102" s="29"/>
    </row>
    <row r="103" spans="1:5" x14ac:dyDescent="0.4">
      <c r="A103" s="26"/>
      <c r="B103" s="28"/>
      <c r="C103" s="28"/>
      <c r="D103" s="29"/>
    </row>
    <row r="104" spans="1:5" x14ac:dyDescent="0.4">
      <c r="A104" s="26"/>
      <c r="B104" s="28"/>
      <c r="C104" s="28"/>
      <c r="E104" s="16"/>
    </row>
    <row r="105" spans="1:5" x14ac:dyDescent="0.4">
      <c r="A105" s="26"/>
      <c r="B105" s="28"/>
      <c r="C105" s="28"/>
      <c r="D105" s="29"/>
    </row>
    <row r="106" spans="1:5" x14ac:dyDescent="0.4">
      <c r="A106" s="26"/>
      <c r="B106" s="28"/>
      <c r="C106" s="28"/>
      <c r="D106" s="12"/>
      <c r="E106" s="12"/>
    </row>
    <row r="107" spans="1:5" x14ac:dyDescent="0.4">
      <c r="A107" s="26"/>
      <c r="B107" s="28"/>
      <c r="C107" s="28"/>
      <c r="E107" s="16"/>
    </row>
    <row r="108" spans="1:5" x14ac:dyDescent="0.4">
      <c r="A108" s="26"/>
      <c r="B108" s="28"/>
      <c r="C108" s="28"/>
      <c r="D108" s="10"/>
    </row>
    <row r="109" spans="1:5" x14ac:dyDescent="0.4">
      <c r="A109" s="26"/>
      <c r="B109" s="28"/>
      <c r="C109" s="28"/>
      <c r="D109" s="10"/>
    </row>
    <row r="110" spans="1:5" x14ac:dyDescent="0.4">
      <c r="A110" s="26"/>
      <c r="B110" s="28"/>
      <c r="C110" s="28"/>
      <c r="D110" s="9"/>
      <c r="E110" s="16"/>
    </row>
    <row r="111" spans="1:5" x14ac:dyDescent="0.4">
      <c r="A111" s="26"/>
      <c r="B111" s="28"/>
      <c r="C111" s="28"/>
      <c r="D111" s="10"/>
      <c r="E111" s="9"/>
    </row>
    <row r="112" spans="1:5" x14ac:dyDescent="0.4">
      <c r="A112" s="26"/>
      <c r="B112" s="28"/>
      <c r="C112" s="28"/>
      <c r="D112" s="10"/>
      <c r="E112" s="9"/>
    </row>
    <row r="113" spans="1:5" x14ac:dyDescent="0.4">
      <c r="A113" s="26"/>
      <c r="B113" s="28"/>
      <c r="C113" s="28"/>
      <c r="D113" s="9"/>
      <c r="E113" s="9"/>
    </row>
    <row r="114" spans="1:5" x14ac:dyDescent="0.4">
      <c r="A114" s="26"/>
      <c r="B114" s="28"/>
      <c r="C114" s="28"/>
      <c r="D114" s="9"/>
      <c r="E114" s="9"/>
    </row>
    <row r="115" spans="1:5" x14ac:dyDescent="0.4">
      <c r="A115" s="26"/>
      <c r="B115" s="28"/>
      <c r="C115" s="28"/>
      <c r="E115" s="9"/>
    </row>
    <row r="116" spans="1:5" x14ac:dyDescent="0.4">
      <c r="A116" s="26"/>
      <c r="B116" s="28"/>
      <c r="C116" s="28"/>
      <c r="E116" s="9"/>
    </row>
    <row r="117" spans="1:5" x14ac:dyDescent="0.4">
      <c r="A117" s="26"/>
      <c r="B117" s="28"/>
      <c r="C117" s="28"/>
      <c r="E117" s="9"/>
    </row>
    <row r="118" spans="1:5" x14ac:dyDescent="0.4">
      <c r="A118" s="26"/>
      <c r="B118" s="28"/>
      <c r="C118" s="28"/>
      <c r="D118" s="9"/>
      <c r="E118" s="9"/>
    </row>
    <row r="121" spans="1:5" x14ac:dyDescent="0.4">
      <c r="A121" s="23"/>
      <c r="B121" s="24"/>
      <c r="C121" s="20"/>
      <c r="D121" s="21"/>
      <c r="E121" s="21"/>
    </row>
    <row r="122" spans="1:5" x14ac:dyDescent="0.4">
      <c r="A122" s="26"/>
      <c r="B122" s="28"/>
      <c r="C122" s="28"/>
      <c r="D122" s="9"/>
      <c r="E122" s="9"/>
    </row>
    <row r="123" spans="1:5" x14ac:dyDescent="0.4">
      <c r="A123" s="26"/>
      <c r="B123" s="28"/>
      <c r="C123" s="28"/>
      <c r="D123" s="9"/>
      <c r="E123" s="9"/>
    </row>
    <row r="124" spans="1:5" x14ac:dyDescent="0.4">
      <c r="A124" s="26"/>
      <c r="B124" s="28"/>
      <c r="C124" s="28"/>
      <c r="D124" s="9"/>
      <c r="E124" s="9"/>
    </row>
    <row r="125" spans="1:5" x14ac:dyDescent="0.4">
      <c r="A125" s="26"/>
      <c r="B125" s="28"/>
      <c r="C125" s="28"/>
      <c r="D125" s="12"/>
      <c r="E125" s="12"/>
    </row>
    <row r="126" spans="1:5" x14ac:dyDescent="0.4">
      <c r="A126" s="26"/>
      <c r="B126" s="28"/>
      <c r="C126" s="25"/>
      <c r="D126" s="12"/>
      <c r="E126" s="12"/>
    </row>
    <row r="127" spans="1:5" x14ac:dyDescent="0.4">
      <c r="A127" s="26"/>
      <c r="B127" s="28"/>
      <c r="C127" s="14"/>
      <c r="D127" s="15"/>
      <c r="E127" s="12"/>
    </row>
    <row r="128" spans="1:5" x14ac:dyDescent="0.4">
      <c r="A128" s="26"/>
      <c r="B128" s="28"/>
      <c r="C128" s="25"/>
      <c r="D128" s="29"/>
      <c r="E128" s="29"/>
    </row>
    <row r="129" spans="1:5" x14ac:dyDescent="0.4">
      <c r="A129" s="26"/>
      <c r="B129" s="28"/>
      <c r="C129" s="28"/>
      <c r="D129" s="9"/>
    </row>
    <row r="130" spans="1:5" x14ac:dyDescent="0.4">
      <c r="A130" s="26"/>
      <c r="B130" s="28"/>
      <c r="C130" s="28"/>
      <c r="D130" s="29"/>
      <c r="E130" s="29"/>
    </row>
    <row r="131" spans="1:5" x14ac:dyDescent="0.4">
      <c r="A131" s="26"/>
      <c r="B131" s="28"/>
      <c r="C131" s="28"/>
      <c r="D131" s="29"/>
      <c r="E131" s="29"/>
    </row>
    <row r="132" spans="1:5" x14ac:dyDescent="0.4">
      <c r="A132" s="26"/>
      <c r="B132" s="28"/>
      <c r="C132" s="28"/>
      <c r="D132" s="29"/>
      <c r="E132" s="29"/>
    </row>
    <row r="133" spans="1:5" x14ac:dyDescent="0.4">
      <c r="A133" s="26"/>
      <c r="B133" s="28"/>
      <c r="C133" s="28"/>
      <c r="D133" s="29"/>
      <c r="E133" s="29"/>
    </row>
    <row r="134" spans="1:5" x14ac:dyDescent="0.4">
      <c r="A134" s="26"/>
      <c r="B134" s="28"/>
      <c r="C134" s="28"/>
      <c r="D134" s="29"/>
      <c r="E134" s="29"/>
    </row>
    <row r="135" spans="1:5" x14ac:dyDescent="0.4">
      <c r="A135" s="26"/>
      <c r="B135" s="28"/>
      <c r="C135" s="28"/>
      <c r="D135" s="29"/>
      <c r="E135" s="29"/>
    </row>
    <row r="136" spans="1:5" x14ac:dyDescent="0.4">
      <c r="A136" s="26"/>
      <c r="B136" s="28"/>
      <c r="C136" s="25"/>
      <c r="D136" s="29"/>
      <c r="E136" s="29"/>
    </row>
    <row r="137" spans="1:5" x14ac:dyDescent="0.4">
      <c r="A137" s="26"/>
      <c r="B137" s="28"/>
      <c r="C137" s="28"/>
      <c r="D137" s="29"/>
      <c r="E137" s="29"/>
    </row>
    <row r="138" spans="1:5" x14ac:dyDescent="0.4">
      <c r="A138" s="26"/>
      <c r="B138" s="28"/>
      <c r="C138" s="28"/>
      <c r="D138" s="29"/>
    </row>
    <row r="139" spans="1:5" x14ac:dyDescent="0.4">
      <c r="A139" s="26"/>
      <c r="B139" s="28"/>
      <c r="C139" s="28"/>
      <c r="D139" s="29"/>
    </row>
    <row r="140" spans="1:5" x14ac:dyDescent="0.4">
      <c r="A140" s="26"/>
      <c r="B140" s="28"/>
      <c r="C140" s="28"/>
      <c r="D140" s="29"/>
    </row>
    <row r="141" spans="1:5" x14ac:dyDescent="0.4">
      <c r="A141" s="26"/>
      <c r="B141" s="28"/>
      <c r="C141" s="28"/>
      <c r="D141" s="29"/>
    </row>
    <row r="142" spans="1:5" x14ac:dyDescent="0.4">
      <c r="A142" s="26"/>
      <c r="B142" s="28"/>
      <c r="C142" s="28"/>
      <c r="D142" s="29"/>
    </row>
    <row r="143" spans="1:5" x14ac:dyDescent="0.4">
      <c r="A143" s="26"/>
      <c r="B143" s="28"/>
      <c r="C143" s="28"/>
      <c r="D143" s="29"/>
    </row>
    <row r="144" spans="1:5" x14ac:dyDescent="0.4">
      <c r="A144" s="26"/>
      <c r="B144" s="28"/>
      <c r="C144" s="28"/>
      <c r="D144" s="29"/>
    </row>
    <row r="145" spans="1:4" x14ac:dyDescent="0.4">
      <c r="A145" s="26"/>
      <c r="B145" s="28"/>
      <c r="C145" s="28"/>
      <c r="D145" s="29"/>
    </row>
    <row r="146" spans="1:4" x14ac:dyDescent="0.4">
      <c r="A146" s="26"/>
      <c r="B146" s="28"/>
      <c r="C146" s="28"/>
      <c r="D146" s="29"/>
    </row>
    <row r="147" spans="1:4" x14ac:dyDescent="0.4">
      <c r="A147" s="26"/>
      <c r="B147" s="28"/>
      <c r="C147" s="28"/>
      <c r="D147" s="29"/>
    </row>
    <row r="148" spans="1:4" x14ac:dyDescent="0.4">
      <c r="A148" s="26"/>
      <c r="B148" s="28"/>
      <c r="C148" s="28"/>
      <c r="D148" s="29"/>
    </row>
    <row r="149" spans="1:4" x14ac:dyDescent="0.4">
      <c r="A149" s="26"/>
      <c r="B149" s="28"/>
      <c r="C149" s="28"/>
      <c r="D149" s="29"/>
    </row>
    <row r="150" spans="1:4" x14ac:dyDescent="0.4">
      <c r="A150" s="26"/>
      <c r="B150" s="28"/>
      <c r="C150" s="28"/>
      <c r="D150" s="29"/>
    </row>
    <row r="151" spans="1:4" x14ac:dyDescent="0.4">
      <c r="A151" s="26"/>
      <c r="B151" s="28"/>
      <c r="C151" s="28"/>
      <c r="D151" s="29"/>
    </row>
    <row r="152" spans="1:4" x14ac:dyDescent="0.4">
      <c r="A152" s="26"/>
      <c r="B152" s="28"/>
      <c r="C152" s="28"/>
      <c r="D152" s="29"/>
    </row>
    <row r="153" spans="1:4" x14ac:dyDescent="0.4">
      <c r="A153" s="26"/>
      <c r="B153" s="28"/>
      <c r="C153" s="28"/>
      <c r="D153" s="9"/>
    </row>
    <row r="154" spans="1:4" x14ac:dyDescent="0.4">
      <c r="A154" s="26"/>
      <c r="B154" s="28"/>
      <c r="C154" s="28"/>
      <c r="D154" s="29"/>
    </row>
    <row r="155" spans="1:4" x14ac:dyDescent="0.4">
      <c r="A155" s="26"/>
      <c r="B155" s="28"/>
    </row>
    <row r="156" spans="1:4" x14ac:dyDescent="0.4">
      <c r="A156" s="26"/>
      <c r="B156" s="28"/>
      <c r="C156" s="28"/>
      <c r="D156" s="29"/>
    </row>
    <row r="157" spans="1:4" x14ac:dyDescent="0.4">
      <c r="A157" s="26"/>
      <c r="B157" s="28"/>
      <c r="C157" s="28"/>
      <c r="D157" s="29"/>
    </row>
  </sheetData>
  <autoFilter ref="A3:E128"/>
  <phoneticPr fontId="9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zoomScaleNormal="100" workbookViewId="0">
      <selection activeCell="C15" sqref="C15"/>
    </sheetView>
  </sheetViews>
  <sheetFormatPr defaultColWidth="8.69921875" defaultRowHeight="17.399999999999999" x14ac:dyDescent="0.4"/>
  <cols>
    <col min="1" max="1" width="11.3984375" bestFit="1" customWidth="1"/>
    <col min="2" max="2" width="22.59765625" customWidth="1"/>
    <col min="3" max="3" width="59" bestFit="1" customWidth="1"/>
    <col min="4" max="4" width="25.3984375" style="7" customWidth="1"/>
    <col min="5" max="5" width="20.3984375" style="7" customWidth="1"/>
    <col min="6" max="6" width="12" bestFit="1" customWidth="1"/>
    <col min="7" max="8" width="15" bestFit="1" customWidth="1"/>
  </cols>
  <sheetData>
    <row r="1" spans="1:8" x14ac:dyDescent="0.4">
      <c r="A1" s="3" t="s">
        <v>1</v>
      </c>
      <c r="B1" s="3" t="s">
        <v>2</v>
      </c>
      <c r="C1" s="3" t="s">
        <v>3</v>
      </c>
      <c r="D1" s="4" t="s">
        <v>4</v>
      </c>
      <c r="E1" s="5" t="s">
        <v>5</v>
      </c>
    </row>
    <row r="2" spans="1:8" x14ac:dyDescent="0.4">
      <c r="A2" s="6">
        <v>43831</v>
      </c>
      <c r="B2" s="28" t="s">
        <v>104</v>
      </c>
      <c r="C2" s="7" t="s">
        <v>106</v>
      </c>
      <c r="D2" s="31">
        <v>995.4</v>
      </c>
      <c r="E2" s="9"/>
    </row>
    <row r="3" spans="1:8" x14ac:dyDescent="0.4">
      <c r="A3" s="26">
        <v>43831</v>
      </c>
      <c r="B3" s="28" t="s">
        <v>104</v>
      </c>
      <c r="C3" s="28" t="s">
        <v>107</v>
      </c>
      <c r="D3" s="32">
        <v>73</v>
      </c>
      <c r="E3" s="9"/>
    </row>
    <row r="4" spans="1:8" x14ac:dyDescent="0.4">
      <c r="A4" s="26">
        <v>43831</v>
      </c>
      <c r="B4" s="28" t="s">
        <v>104</v>
      </c>
      <c r="C4" s="7" t="s">
        <v>105</v>
      </c>
      <c r="D4" s="33">
        <v>1700.32</v>
      </c>
      <c r="E4" s="9"/>
    </row>
    <row r="5" spans="1:8" x14ac:dyDescent="0.4">
      <c r="A5" s="6">
        <v>43912</v>
      </c>
      <c r="B5" s="28" t="s">
        <v>34</v>
      </c>
      <c r="C5" s="28" t="s">
        <v>108</v>
      </c>
      <c r="D5" s="31">
        <v>0.19</v>
      </c>
      <c r="E5" s="9"/>
      <c r="G5" s="11"/>
      <c r="H5" s="11"/>
    </row>
    <row r="6" spans="1:8" x14ac:dyDescent="0.4">
      <c r="A6" s="26">
        <v>43912</v>
      </c>
      <c r="B6" s="28" t="s">
        <v>34</v>
      </c>
      <c r="C6" s="28" t="s">
        <v>109</v>
      </c>
      <c r="D6" s="32">
        <v>0</v>
      </c>
      <c r="E6" s="9"/>
      <c r="G6" s="11"/>
    </row>
    <row r="7" spans="1:8" x14ac:dyDescent="0.4">
      <c r="A7" s="26">
        <v>43912</v>
      </c>
      <c r="B7" s="28" t="s">
        <v>34</v>
      </c>
      <c r="C7" s="28" t="s">
        <v>110</v>
      </c>
      <c r="D7" s="33">
        <v>0.17</v>
      </c>
      <c r="E7" s="9"/>
    </row>
    <row r="8" spans="1:8" x14ac:dyDescent="0.4">
      <c r="A8" s="6">
        <v>43944</v>
      </c>
      <c r="B8" s="7" t="s">
        <v>112</v>
      </c>
      <c r="C8" s="7" t="s">
        <v>111</v>
      </c>
      <c r="D8" s="9"/>
      <c r="E8" s="33">
        <v>1200</v>
      </c>
    </row>
    <row r="9" spans="1:8" x14ac:dyDescent="0.4">
      <c r="A9" s="6">
        <v>44003</v>
      </c>
      <c r="B9" s="28" t="s">
        <v>34</v>
      </c>
      <c r="C9" s="28" t="s">
        <v>108</v>
      </c>
      <c r="D9" s="31">
        <v>0.19</v>
      </c>
      <c r="E9" s="9"/>
    </row>
    <row r="10" spans="1:8" x14ac:dyDescent="0.4">
      <c r="A10" s="26">
        <v>44003</v>
      </c>
      <c r="B10" s="28" t="s">
        <v>34</v>
      </c>
      <c r="C10" s="28" t="s">
        <v>109</v>
      </c>
      <c r="D10" s="32">
        <v>0</v>
      </c>
      <c r="E10" s="9"/>
    </row>
    <row r="11" spans="1:8" x14ac:dyDescent="0.4">
      <c r="A11" s="26">
        <v>44003</v>
      </c>
      <c r="B11" s="28" t="s">
        <v>34</v>
      </c>
      <c r="C11" s="28" t="s">
        <v>110</v>
      </c>
      <c r="D11" s="33">
        <v>0.09</v>
      </c>
      <c r="E11" s="9"/>
    </row>
    <row r="12" spans="1:8" x14ac:dyDescent="0.4">
      <c r="A12" s="6">
        <v>44094</v>
      </c>
      <c r="B12" s="28" t="s">
        <v>34</v>
      </c>
      <c r="C12" s="28" t="s">
        <v>108</v>
      </c>
      <c r="D12" s="31">
        <v>0</v>
      </c>
      <c r="E12" s="9"/>
      <c r="H12" s="11"/>
    </row>
    <row r="13" spans="1:8" x14ac:dyDescent="0.4">
      <c r="A13" s="26">
        <v>44094</v>
      </c>
      <c r="B13" s="28" t="s">
        <v>34</v>
      </c>
      <c r="C13" s="28" t="s">
        <v>109</v>
      </c>
      <c r="D13" s="32">
        <v>0</v>
      </c>
      <c r="E13" s="9"/>
    </row>
    <row r="14" spans="1:8" x14ac:dyDescent="0.4">
      <c r="A14" s="26">
        <v>44094</v>
      </c>
      <c r="B14" s="28" t="s">
        <v>34</v>
      </c>
      <c r="C14" s="28" t="s">
        <v>110</v>
      </c>
      <c r="D14" s="33">
        <v>0</v>
      </c>
    </row>
    <row r="15" spans="1:8" x14ac:dyDescent="0.4">
      <c r="A15" s="6"/>
      <c r="B15" s="7"/>
    </row>
    <row r="16" spans="1:8" x14ac:dyDescent="0.4">
      <c r="A16" s="6"/>
      <c r="B16" s="7"/>
      <c r="C16" s="13" t="s">
        <v>113</v>
      </c>
      <c r="D16" s="34">
        <f>SUM(D2, D5, D9, D12)</f>
        <v>995.78000000000009</v>
      </c>
      <c r="E16" s="34">
        <f>SUM(E2, E5, E9, E12)</f>
        <v>0</v>
      </c>
    </row>
    <row r="17" spans="1:5" x14ac:dyDescent="0.4">
      <c r="A17" s="6"/>
      <c r="B17" s="7"/>
      <c r="C17" s="13" t="s">
        <v>114</v>
      </c>
      <c r="D17" s="32">
        <f>SUM(D3, D6, D10, D13)</f>
        <v>73</v>
      </c>
      <c r="E17" s="32">
        <f>SUM(E3, E6, E10, E13)</f>
        <v>0</v>
      </c>
    </row>
    <row r="18" spans="1:5" x14ac:dyDescent="0.4">
      <c r="A18" s="19"/>
      <c r="B18" s="20"/>
      <c r="C18" s="13" t="s">
        <v>115</v>
      </c>
      <c r="D18" s="33">
        <f>SUM(D4, D7, D8, D11, D14)</f>
        <v>1700.58</v>
      </c>
      <c r="E18" s="33">
        <f>SUM(E4, E7, E8, E11, E14)</f>
        <v>1200</v>
      </c>
    </row>
    <row r="19" spans="1:5" x14ac:dyDescent="0.4">
      <c r="A19" s="19"/>
      <c r="B19" s="20"/>
      <c r="C19" s="14" t="s">
        <v>116</v>
      </c>
      <c r="D19" s="35">
        <f>D16-E16</f>
        <v>995.78000000000009</v>
      </c>
    </row>
    <row r="20" spans="1:5" x14ac:dyDescent="0.4">
      <c r="A20" s="19"/>
      <c r="B20" s="20"/>
      <c r="C20" s="14" t="s">
        <v>117</v>
      </c>
      <c r="D20" s="36">
        <f>D17-E17</f>
        <v>73</v>
      </c>
    </row>
    <row r="21" spans="1:5" x14ac:dyDescent="0.4">
      <c r="A21" s="19"/>
      <c r="B21" s="20"/>
      <c r="C21" s="14" t="s">
        <v>118</v>
      </c>
      <c r="D21" s="37">
        <f>D18-E18</f>
        <v>500.57999999999993</v>
      </c>
    </row>
    <row r="22" spans="1:5" x14ac:dyDescent="0.4">
      <c r="A22" s="6"/>
      <c r="B22" s="7"/>
      <c r="C22" s="7"/>
      <c r="D22" s="9"/>
      <c r="E22" s="9"/>
    </row>
    <row r="23" spans="1:5" x14ac:dyDescent="0.4">
      <c r="A23" s="6"/>
      <c r="B23" s="7"/>
      <c r="C23" s="7"/>
      <c r="D23" s="22"/>
      <c r="E23" s="22"/>
    </row>
    <row r="24" spans="1:5" x14ac:dyDescent="0.4">
      <c r="A24" s="6"/>
      <c r="B24" s="7"/>
      <c r="C24" s="7"/>
      <c r="D24" s="22"/>
      <c r="E24" s="22"/>
    </row>
    <row r="25" spans="1:5" x14ac:dyDescent="0.4">
      <c r="A25" s="6"/>
      <c r="B25" s="7"/>
      <c r="C25" s="7"/>
      <c r="D25" s="22"/>
      <c r="E25" s="22"/>
    </row>
    <row r="26" spans="1:5" x14ac:dyDescent="0.4">
      <c r="A26" s="6"/>
      <c r="B26" s="7"/>
      <c r="C26" s="7"/>
      <c r="D26" s="22"/>
      <c r="E26" s="22"/>
    </row>
    <row r="27" spans="1:5" x14ac:dyDescent="0.4">
      <c r="A27" s="6"/>
      <c r="B27" s="7"/>
      <c r="C27" s="7"/>
      <c r="D27" s="22"/>
      <c r="E27" s="22"/>
    </row>
    <row r="28" spans="1:5" x14ac:dyDescent="0.4">
      <c r="A28" s="6"/>
      <c r="B28" s="7"/>
      <c r="C28" s="7"/>
      <c r="D28" s="22"/>
      <c r="E28" s="22"/>
    </row>
    <row r="29" spans="1:5" x14ac:dyDescent="0.4">
      <c r="A29" s="6"/>
      <c r="B29" s="7"/>
      <c r="C29" s="7"/>
      <c r="E29" s="22"/>
    </row>
    <row r="30" spans="1:5" x14ac:dyDescent="0.4">
      <c r="A30" s="6"/>
      <c r="B30" s="7"/>
      <c r="C30" s="7"/>
      <c r="D30" s="22"/>
      <c r="E30" s="22"/>
    </row>
    <row r="31" spans="1:5" x14ac:dyDescent="0.4">
      <c r="A31" s="6"/>
      <c r="B31" s="7"/>
      <c r="C31" s="7"/>
      <c r="D31" s="22"/>
      <c r="E31" s="22"/>
    </row>
    <row r="32" spans="1:5" x14ac:dyDescent="0.4">
      <c r="A32" s="6"/>
      <c r="B32" s="7"/>
      <c r="C32" s="7"/>
      <c r="D32" s="22"/>
    </row>
    <row r="33" spans="1:5" x14ac:dyDescent="0.4">
      <c r="A33" s="6"/>
      <c r="B33" s="7"/>
      <c r="C33" s="7"/>
      <c r="D33" s="22"/>
    </row>
    <row r="34" spans="1:5" x14ac:dyDescent="0.4">
      <c r="A34" s="6"/>
      <c r="B34" s="7"/>
      <c r="C34" s="7"/>
      <c r="E34" s="16"/>
    </row>
    <row r="35" spans="1:5" x14ac:dyDescent="0.4">
      <c r="A35" s="6"/>
      <c r="B35" s="7"/>
      <c r="C35" s="7"/>
      <c r="D35" s="22"/>
    </row>
    <row r="36" spans="1:5" x14ac:dyDescent="0.4">
      <c r="A36" s="6"/>
      <c r="B36" s="7"/>
      <c r="C36" s="7"/>
      <c r="D36" s="12"/>
      <c r="E36" s="12"/>
    </row>
    <row r="37" spans="1:5" x14ac:dyDescent="0.4">
      <c r="A37" s="6"/>
      <c r="B37" s="7"/>
      <c r="C37" s="7"/>
      <c r="E37" s="16"/>
    </row>
    <row r="38" spans="1:5" x14ac:dyDescent="0.4">
      <c r="A38" s="6"/>
      <c r="B38" s="7"/>
      <c r="C38" s="7"/>
      <c r="D38" s="10"/>
    </row>
    <row r="39" spans="1:5" x14ac:dyDescent="0.4">
      <c r="A39" s="6"/>
      <c r="B39" s="7"/>
      <c r="C39" s="7"/>
      <c r="D39" s="10"/>
    </row>
    <row r="40" spans="1:5" x14ac:dyDescent="0.4">
      <c r="A40" s="6"/>
      <c r="B40" s="7"/>
      <c r="C40" s="7"/>
      <c r="D40" s="9"/>
      <c r="E40" s="16"/>
    </row>
    <row r="41" spans="1:5" x14ac:dyDescent="0.4">
      <c r="A41" s="6"/>
      <c r="B41" s="7"/>
      <c r="C41" s="7"/>
      <c r="D41" s="10"/>
      <c r="E41" s="9"/>
    </row>
    <row r="42" spans="1:5" x14ac:dyDescent="0.4">
      <c r="A42" s="6"/>
      <c r="B42" s="7"/>
      <c r="C42" s="7"/>
      <c r="D42" s="10"/>
      <c r="E42" s="9"/>
    </row>
    <row r="43" spans="1:5" x14ac:dyDescent="0.4">
      <c r="A43" s="6"/>
      <c r="B43" s="7"/>
      <c r="C43" s="7"/>
      <c r="D43" s="9"/>
      <c r="E43" s="9"/>
    </row>
    <row r="44" spans="1:5" x14ac:dyDescent="0.4">
      <c r="A44" s="6"/>
      <c r="B44" s="7"/>
      <c r="C44" s="7"/>
      <c r="D44" s="9"/>
      <c r="E44" s="9"/>
    </row>
    <row r="45" spans="1:5" x14ac:dyDescent="0.4">
      <c r="A45" s="6"/>
      <c r="B45" s="7"/>
      <c r="C45" s="7"/>
      <c r="E45" s="9"/>
    </row>
    <row r="46" spans="1:5" x14ac:dyDescent="0.4">
      <c r="A46" s="6"/>
      <c r="B46" s="7"/>
      <c r="C46" s="7"/>
      <c r="E46" s="9"/>
    </row>
    <row r="47" spans="1:5" x14ac:dyDescent="0.4">
      <c r="A47" s="6"/>
      <c r="B47" s="7"/>
      <c r="C47" s="7"/>
      <c r="E47" s="9"/>
    </row>
    <row r="48" spans="1:5" x14ac:dyDescent="0.4">
      <c r="A48" s="6"/>
      <c r="B48" s="7"/>
      <c r="C48" s="7"/>
      <c r="D48" s="9"/>
      <c r="E48" s="9"/>
    </row>
    <row r="51" spans="1:5" x14ac:dyDescent="0.4">
      <c r="A51" s="23"/>
      <c r="B51" s="24"/>
      <c r="C51" s="20"/>
      <c r="D51" s="21"/>
      <c r="E51" s="21"/>
    </row>
    <row r="52" spans="1:5" x14ac:dyDescent="0.4">
      <c r="A52" s="6"/>
      <c r="B52" s="7"/>
      <c r="C52" s="7"/>
      <c r="D52" s="9"/>
      <c r="E52" s="9"/>
    </row>
    <row r="53" spans="1:5" x14ac:dyDescent="0.4">
      <c r="A53" s="6"/>
      <c r="B53" s="7"/>
      <c r="C53" s="7"/>
      <c r="D53" s="9"/>
      <c r="E53" s="9"/>
    </row>
    <row r="54" spans="1:5" x14ac:dyDescent="0.4">
      <c r="A54" s="6"/>
      <c r="B54" s="7"/>
      <c r="C54" s="7"/>
      <c r="D54" s="9"/>
      <c r="E54" s="9"/>
    </row>
    <row r="55" spans="1:5" x14ac:dyDescent="0.4">
      <c r="A55" s="6"/>
      <c r="B55" s="7"/>
      <c r="C55" s="7"/>
      <c r="D55" s="12"/>
      <c r="E55" s="12"/>
    </row>
    <row r="56" spans="1:5" x14ac:dyDescent="0.4">
      <c r="A56" s="6"/>
      <c r="B56" s="7"/>
      <c r="C56" s="25"/>
      <c r="D56" s="12"/>
      <c r="E56" s="12"/>
    </row>
    <row r="57" spans="1:5" x14ac:dyDescent="0.4">
      <c r="A57" s="6"/>
      <c r="B57" s="7"/>
      <c r="C57" s="14"/>
      <c r="D57" s="15"/>
      <c r="E57" s="12"/>
    </row>
    <row r="58" spans="1:5" x14ac:dyDescent="0.4">
      <c r="A58" s="6"/>
      <c r="B58" s="7"/>
      <c r="C58" s="25"/>
      <c r="D58" s="22"/>
      <c r="E58" s="22"/>
    </row>
    <row r="59" spans="1:5" x14ac:dyDescent="0.4">
      <c r="A59" s="6"/>
      <c r="B59" s="7"/>
      <c r="C59" s="7"/>
      <c r="D59" s="9"/>
    </row>
    <row r="60" spans="1:5" x14ac:dyDescent="0.4">
      <c r="A60" s="6"/>
      <c r="B60" s="7"/>
      <c r="C60" s="7"/>
      <c r="D60" s="22"/>
      <c r="E60" s="22"/>
    </row>
    <row r="61" spans="1:5" x14ac:dyDescent="0.4">
      <c r="A61" s="6"/>
      <c r="B61" s="7"/>
      <c r="C61" s="7"/>
      <c r="D61" s="22"/>
      <c r="E61" s="22"/>
    </row>
    <row r="62" spans="1:5" x14ac:dyDescent="0.4">
      <c r="A62" s="6"/>
      <c r="B62" s="7"/>
      <c r="C62" s="7"/>
      <c r="D62" s="22"/>
      <c r="E62" s="22"/>
    </row>
    <row r="63" spans="1:5" x14ac:dyDescent="0.4">
      <c r="A63" s="6"/>
      <c r="B63" s="7"/>
      <c r="C63" s="7"/>
      <c r="D63" s="22"/>
      <c r="E63" s="22"/>
    </row>
    <row r="64" spans="1:5" x14ac:dyDescent="0.4">
      <c r="A64" s="6"/>
      <c r="B64" s="7"/>
      <c r="C64" s="7"/>
      <c r="D64" s="22"/>
      <c r="E64" s="22"/>
    </row>
    <row r="65" spans="1:5" x14ac:dyDescent="0.4">
      <c r="A65" s="6"/>
      <c r="B65" s="7"/>
      <c r="C65" s="7"/>
      <c r="D65" s="22"/>
      <c r="E65" s="22"/>
    </row>
    <row r="66" spans="1:5" x14ac:dyDescent="0.4">
      <c r="A66" s="6"/>
      <c r="B66" s="7"/>
      <c r="C66" s="25"/>
      <c r="D66" s="22"/>
      <c r="E66" s="22"/>
    </row>
    <row r="67" spans="1:5" x14ac:dyDescent="0.4">
      <c r="A67" s="6"/>
      <c r="B67" s="7"/>
      <c r="C67" s="7"/>
      <c r="D67" s="22"/>
      <c r="E67" s="22"/>
    </row>
    <row r="68" spans="1:5" x14ac:dyDescent="0.4">
      <c r="A68" s="6"/>
      <c r="B68" s="7"/>
      <c r="C68" s="7"/>
      <c r="D68" s="22"/>
    </row>
    <row r="69" spans="1:5" x14ac:dyDescent="0.4">
      <c r="A69" s="6"/>
      <c r="B69" s="7"/>
      <c r="C69" s="7"/>
      <c r="D69" s="22"/>
    </row>
    <row r="70" spans="1:5" x14ac:dyDescent="0.4">
      <c r="A70" s="6"/>
      <c r="B70" s="7"/>
      <c r="C70" s="7"/>
      <c r="D70" s="22"/>
    </row>
    <row r="71" spans="1:5" x14ac:dyDescent="0.4">
      <c r="A71" s="6"/>
      <c r="B71" s="7"/>
      <c r="C71" s="7"/>
      <c r="D71" s="22"/>
    </row>
    <row r="72" spans="1:5" x14ac:dyDescent="0.4">
      <c r="A72" s="6"/>
      <c r="B72" s="7"/>
      <c r="C72" s="7"/>
      <c r="D72" s="22"/>
    </row>
    <row r="73" spans="1:5" x14ac:dyDescent="0.4">
      <c r="A73" s="6"/>
      <c r="B73" s="7"/>
      <c r="C73" s="7"/>
      <c r="D73" s="22"/>
    </row>
    <row r="74" spans="1:5" x14ac:dyDescent="0.4">
      <c r="A74" s="6"/>
      <c r="B74" s="7"/>
      <c r="C74" s="7"/>
      <c r="D74" s="22"/>
    </row>
    <row r="75" spans="1:5" x14ac:dyDescent="0.4">
      <c r="A75" s="6"/>
      <c r="B75" s="7"/>
      <c r="C75" s="7"/>
      <c r="D75" s="22"/>
    </row>
    <row r="76" spans="1:5" x14ac:dyDescent="0.4">
      <c r="A76" s="6"/>
      <c r="B76" s="7"/>
      <c r="C76" s="7"/>
      <c r="D76" s="22"/>
    </row>
    <row r="77" spans="1:5" x14ac:dyDescent="0.4">
      <c r="A77" s="6"/>
      <c r="B77" s="7"/>
      <c r="C77" s="7"/>
      <c r="D77" s="22"/>
    </row>
    <row r="78" spans="1:5" x14ac:dyDescent="0.4">
      <c r="A78" s="6"/>
      <c r="B78" s="7"/>
      <c r="C78" s="7"/>
      <c r="D78" s="22"/>
    </row>
    <row r="79" spans="1:5" x14ac:dyDescent="0.4">
      <c r="A79" s="6"/>
      <c r="B79" s="7"/>
      <c r="C79" s="7"/>
      <c r="D79" s="22"/>
    </row>
    <row r="80" spans="1:5" x14ac:dyDescent="0.4">
      <c r="A80" s="6"/>
      <c r="B80" s="7"/>
      <c r="C80" s="7"/>
      <c r="D80" s="22"/>
    </row>
    <row r="81" spans="1:4" x14ac:dyDescent="0.4">
      <c r="A81" s="6"/>
      <c r="B81" s="7"/>
      <c r="C81" s="7"/>
      <c r="D81" s="22"/>
    </row>
    <row r="82" spans="1:4" x14ac:dyDescent="0.4">
      <c r="A82" s="6"/>
      <c r="B82" s="7"/>
      <c r="C82" s="7"/>
      <c r="D82" s="22"/>
    </row>
    <row r="83" spans="1:4" x14ac:dyDescent="0.4">
      <c r="A83" s="6"/>
      <c r="B83" s="7"/>
      <c r="C83" s="7"/>
      <c r="D83" s="9"/>
    </row>
    <row r="84" spans="1:4" x14ac:dyDescent="0.4">
      <c r="A84" s="6"/>
      <c r="B84" s="7"/>
      <c r="C84" s="7"/>
      <c r="D84" s="22"/>
    </row>
    <row r="85" spans="1:4" x14ac:dyDescent="0.4">
      <c r="A85" s="6"/>
      <c r="B85" s="7"/>
    </row>
    <row r="86" spans="1:4" x14ac:dyDescent="0.4">
      <c r="A86" s="6"/>
      <c r="B86" s="7"/>
      <c r="C86" s="7"/>
      <c r="D86" s="22"/>
    </row>
    <row r="87" spans="1:4" x14ac:dyDescent="0.4">
      <c r="A87" s="6"/>
      <c r="B87" s="7"/>
      <c r="C87" s="7"/>
      <c r="D87" s="22"/>
    </row>
  </sheetData>
  <autoFilter ref="A1:E58"/>
  <phoneticPr fontId="9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2020 and 2021 Overview</vt:lpstr>
      <vt:lpstr>2020 통장정리 (국내통장)</vt:lpstr>
      <vt:lpstr>2020 통장정리 (외화통장)</vt:lpstr>
      <vt:lpstr>'2020 통장정리 (국내통장)'!Print_Area</vt:lpstr>
      <vt:lpstr>'2020 통장정리 (외화통장)'!Print_Area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dcterms:created xsi:type="dcterms:W3CDTF">2020-06-27T10:59:32Z</dcterms:created>
  <dcterms:modified xsi:type="dcterms:W3CDTF">2021-01-12T04:33:06Z</dcterms:modified>
</cp:coreProperties>
</file>