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980" windowHeight="1200"/>
  </bookViews>
  <sheets>
    <sheet name="2017 and 2018 Overview" sheetId="6" r:id="rId1"/>
    <sheet name="2017 통장정리" sheetId="2" r:id="rId2"/>
    <sheet name="2017 회의비 내역" sheetId="13" r:id="rId3"/>
    <sheet name="2017 GFFC 결제내역" sheetId="8" r:id="rId4"/>
    <sheet name="IAFICO-SKKU" sheetId="10" r:id="rId5"/>
    <sheet name="성균관대학교 지원금" sheetId="9" r:id="rId6"/>
    <sheet name="한국보건사회연구원 지원금" sheetId="12" r:id="rId7"/>
  </sheets>
  <definedNames>
    <definedName name="_xlnm.Print_Area" localSheetId="0">'2017 and 2018 Overview'!$B$2:$O$45</definedName>
    <definedName name="_xlnm.Print_Area" localSheetId="3">'2017 GFFC 결제내역'!$A$1:$F$37</definedName>
    <definedName name="_xlnm.Print_Area" localSheetId="1">'2017 통장정리'!$G$8:$L$18</definedName>
    <definedName name="_xlnm.Print_Area" localSheetId="5">'성균관대학교 지원금'!$A$2:$G$12</definedName>
  </definedNames>
  <calcPr calcId="125725"/>
</workbook>
</file>

<file path=xl/calcChain.xml><?xml version="1.0" encoding="utf-8"?>
<calcChain xmlns="http://schemas.openxmlformats.org/spreadsheetml/2006/main">
  <c r="F31" i="8"/>
  <c r="F38" l="1"/>
  <c r="F17" i="6"/>
  <c r="F35" i="8" l="1"/>
  <c r="F82" i="2" l="1"/>
  <c r="E10" i="8"/>
  <c r="K42" i="6"/>
  <c r="K36"/>
  <c r="K18"/>
  <c r="K43" l="1"/>
  <c r="F19" i="8"/>
  <c r="D113" i="2"/>
  <c r="F30" i="8"/>
  <c r="D112" i="2" l="1"/>
  <c r="F43" i="6"/>
  <c r="K10" l="1"/>
</calcChain>
</file>

<file path=xl/sharedStrings.xml><?xml version="1.0" encoding="utf-8"?>
<sst xmlns="http://schemas.openxmlformats.org/spreadsheetml/2006/main" count="529" uniqueCount="390">
  <si>
    <t>날짜</t>
    <phoneticPr fontId="2" type="noConversion"/>
  </si>
  <si>
    <t>거래내용</t>
    <phoneticPr fontId="2" type="noConversion"/>
  </si>
  <si>
    <t>세부내용</t>
    <phoneticPr fontId="2" type="noConversion"/>
  </si>
  <si>
    <t>입금</t>
    <phoneticPr fontId="2" type="noConversion"/>
  </si>
  <si>
    <t>출금</t>
    <phoneticPr fontId="2" type="noConversion"/>
  </si>
  <si>
    <t>비고</t>
    <phoneticPr fontId="2" type="noConversion"/>
  </si>
  <si>
    <t>비고</t>
    <phoneticPr fontId="2" type="noConversion"/>
  </si>
  <si>
    <t>최미수</t>
    <phoneticPr fontId="2" type="noConversion"/>
  </si>
  <si>
    <t>사업내용 (Contents)</t>
    <phoneticPr fontId="2" type="noConversion"/>
  </si>
  <si>
    <t xml:space="preserve"> 소요 예산 (Expenditure)</t>
    <phoneticPr fontId="2" type="noConversion"/>
  </si>
  <si>
    <t>수입과 지출 (Revenue and Expenditure)</t>
    <phoneticPr fontId="2" type="noConversion"/>
  </si>
  <si>
    <t xml:space="preserve"> </t>
    <phoneticPr fontId="2" type="noConversion"/>
  </si>
  <si>
    <t>수입 (Revenue)</t>
    <phoneticPr fontId="2" type="noConversion"/>
  </si>
  <si>
    <t>Amount</t>
    <phoneticPr fontId="2" type="noConversion"/>
  </si>
  <si>
    <t>회비와 임원분담금 (Membership &amp; donation)</t>
    <phoneticPr fontId="2" type="noConversion"/>
  </si>
  <si>
    <t>행사지원금 (Outside Support)</t>
    <phoneticPr fontId="2" type="noConversion"/>
  </si>
  <si>
    <t>4. 이사회 개최</t>
    <phoneticPr fontId="2" type="noConversion"/>
  </si>
  <si>
    <t>지출 (Expenditure)</t>
    <phoneticPr fontId="2" type="noConversion"/>
  </si>
  <si>
    <t>사업내용 (Activities)</t>
    <phoneticPr fontId="2" type="noConversion"/>
  </si>
  <si>
    <t xml:space="preserve"> 소요 예산 (Expenditures)</t>
    <phoneticPr fontId="2" type="noConversion"/>
  </si>
  <si>
    <t>예상 수입과 지출 (Revenue and Expenditure Forecast)</t>
    <phoneticPr fontId="2" type="noConversion"/>
  </si>
  <si>
    <t>2. 연구도서 발간</t>
    <phoneticPr fontId="2" type="noConversion"/>
  </si>
  <si>
    <t>회비와 임원분담금 (Membership)</t>
    <phoneticPr fontId="2" type="noConversion"/>
  </si>
  <si>
    <t>3. 임원 간담회 (skype 등)</t>
    <phoneticPr fontId="2" type="noConversion"/>
  </si>
  <si>
    <t>총수입 (Total Revenue)</t>
    <phoneticPr fontId="2" type="noConversion"/>
  </si>
  <si>
    <t>합계 (Total)</t>
    <phoneticPr fontId="2" type="noConversion"/>
  </si>
  <si>
    <t>총지출 (total expenditure)</t>
    <phoneticPr fontId="2" type="noConversion"/>
  </si>
  <si>
    <t>예상 잔액 (Expected Balance)</t>
    <phoneticPr fontId="2" type="noConversion"/>
  </si>
  <si>
    <t>참가비(Registration Fee)</t>
    <phoneticPr fontId="2" type="noConversion"/>
  </si>
  <si>
    <t>학회 행사비 (Conference Expense)</t>
    <phoneticPr fontId="2" type="noConversion"/>
  </si>
  <si>
    <t>2016 Annual conference, BOD meeting and general meeting</t>
    <phoneticPr fontId="2" type="noConversion"/>
  </si>
  <si>
    <t>총수입(Total Revenue)</t>
    <phoneticPr fontId="2" type="noConversion"/>
  </si>
  <si>
    <t>총지출(Total Expenditure)</t>
    <phoneticPr fontId="2" type="noConversion"/>
  </si>
  <si>
    <t>허유경</t>
    <phoneticPr fontId="2" type="noConversion"/>
  </si>
  <si>
    <t>BOD workshop</t>
    <phoneticPr fontId="2" type="noConversion"/>
  </si>
  <si>
    <t>합계</t>
    <phoneticPr fontId="2" type="noConversion"/>
  </si>
  <si>
    <t>오차 (Error)</t>
    <phoneticPr fontId="2" type="noConversion"/>
  </si>
  <si>
    <t>$1020(현금)</t>
    <phoneticPr fontId="2" type="noConversion"/>
  </si>
  <si>
    <t xml:space="preserve">2016 잔액 </t>
    <phoneticPr fontId="2" type="noConversion"/>
  </si>
  <si>
    <t>수수료</t>
    <phoneticPr fontId="2" type="noConversion"/>
  </si>
  <si>
    <t>공인인증서 발급 수수료</t>
    <phoneticPr fontId="2" type="noConversion"/>
  </si>
  <si>
    <t>우체국</t>
    <phoneticPr fontId="2" type="noConversion"/>
  </si>
  <si>
    <t>감사보고서 및 영수증 발송 (이경주, 이홍무)</t>
    <phoneticPr fontId="2" type="noConversion"/>
  </si>
  <si>
    <t>성균관대학교</t>
    <phoneticPr fontId="2" type="noConversion"/>
  </si>
  <si>
    <t>글로벌보험 연금대학원 대납금 입금 
(2016.11 강사료 4건)</t>
    <phoneticPr fontId="2" type="noConversion"/>
  </si>
  <si>
    <t>문방사우</t>
    <phoneticPr fontId="2" type="noConversion"/>
  </si>
  <si>
    <t>예금결산이자</t>
    <phoneticPr fontId="2" type="noConversion"/>
  </si>
  <si>
    <t>위촉장 커버 1개</t>
    <phoneticPr fontId="2" type="noConversion"/>
  </si>
  <si>
    <t>공정거래위원회 2016 사업실적 및 2017 계획 발송</t>
    <phoneticPr fontId="2" type="noConversion"/>
  </si>
  <si>
    <t>성균관대학교 ODA 연구소</t>
    <phoneticPr fontId="2" type="noConversion"/>
  </si>
  <si>
    <t>5월 행사 지원금</t>
    <phoneticPr fontId="2" type="noConversion"/>
  </si>
  <si>
    <t>정홍주</t>
    <phoneticPr fontId="2" type="noConversion"/>
  </si>
  <si>
    <t>위촉장 커버 4개 (개당 3,500원)</t>
    <phoneticPr fontId="2" type="noConversion"/>
  </si>
  <si>
    <t>5월 행사 안내문 발송(4개) - 빠른등기</t>
    <phoneticPr fontId="2" type="noConversion"/>
  </si>
  <si>
    <t>5월 행사 안내문 발송(202개) - 일반우편</t>
    <phoneticPr fontId="2" type="noConversion"/>
  </si>
  <si>
    <t>손정현</t>
    <phoneticPr fontId="2" type="noConversion"/>
  </si>
  <si>
    <t>최아름</t>
    <phoneticPr fontId="2" type="noConversion"/>
  </si>
  <si>
    <t>페이팔</t>
    <phoneticPr fontId="2" type="noConversion"/>
  </si>
  <si>
    <t>페이팔 확인</t>
    <phoneticPr fontId="2" type="noConversion"/>
  </si>
  <si>
    <t>하리스코</t>
    <phoneticPr fontId="2" type="noConversion"/>
  </si>
  <si>
    <t>논문 교정 2편</t>
    <phoneticPr fontId="2" type="noConversion"/>
  </si>
  <si>
    <t>남상욱</t>
    <phoneticPr fontId="2" type="noConversion"/>
  </si>
  <si>
    <t>2017 임원분담금</t>
    <phoneticPr fontId="2" type="noConversion"/>
  </si>
  <si>
    <t xml:space="preserve">오태형 2017 임원분담금 </t>
    <phoneticPr fontId="2" type="noConversion"/>
  </si>
  <si>
    <t>2017 임원분담금</t>
    <phoneticPr fontId="2" type="noConversion"/>
  </si>
  <si>
    <t>임소영</t>
    <phoneticPr fontId="2" type="noConversion"/>
  </si>
  <si>
    <t>정영석</t>
    <phoneticPr fontId="2" type="noConversion"/>
  </si>
  <si>
    <t>장경건</t>
    <phoneticPr fontId="2" type="noConversion"/>
  </si>
  <si>
    <t>이진식</t>
    <phoneticPr fontId="2" type="noConversion"/>
  </si>
  <si>
    <t>5월 행사 플랜카드 제작비</t>
    <phoneticPr fontId="2" type="noConversion"/>
  </si>
  <si>
    <t>이상림</t>
    <phoneticPr fontId="2" type="noConversion"/>
  </si>
  <si>
    <t>문방사우</t>
    <phoneticPr fontId="2" type="noConversion"/>
  </si>
  <si>
    <t>5월 행사 비품 구입(명패)</t>
    <phoneticPr fontId="2" type="noConversion"/>
  </si>
  <si>
    <t>현금인출</t>
    <phoneticPr fontId="2" type="noConversion"/>
  </si>
  <si>
    <t>5월 행사비 인출 (ODA 연구소 지원금)</t>
    <phoneticPr fontId="2" type="noConversion"/>
  </si>
  <si>
    <t>교보문고</t>
    <phoneticPr fontId="2" type="noConversion"/>
  </si>
  <si>
    <t>IRFC 제2권 제1호 편집 및 인쇄비</t>
    <phoneticPr fontId="2" type="noConversion"/>
  </si>
  <si>
    <t>한창희</t>
    <phoneticPr fontId="2" type="noConversion"/>
  </si>
  <si>
    <t>정홍주</t>
    <phoneticPr fontId="2" type="noConversion"/>
  </si>
  <si>
    <t>인증서수수료</t>
    <phoneticPr fontId="2" type="noConversion"/>
  </si>
  <si>
    <t>금융거래 인증서 발급비</t>
    <phoneticPr fontId="2" type="noConversion"/>
  </si>
  <si>
    <t>임소영</t>
    <phoneticPr fontId="2" type="noConversion"/>
  </si>
  <si>
    <t>우체국</t>
    <phoneticPr fontId="2" type="noConversion"/>
  </si>
  <si>
    <t>ARIA 홍보물 발송</t>
    <phoneticPr fontId="2" type="noConversion"/>
  </si>
  <si>
    <t>예금결산이자</t>
    <phoneticPr fontId="2" type="noConversion"/>
  </si>
  <si>
    <t>회원가입비</t>
    <phoneticPr fontId="2" type="noConversion"/>
  </si>
  <si>
    <t>인성데이타</t>
    <phoneticPr fontId="2" type="noConversion"/>
  </si>
  <si>
    <t>홍기훈</t>
    <phoneticPr fontId="2" type="noConversion"/>
  </si>
  <si>
    <t xml:space="preserve">항공권 + 여비 </t>
    <phoneticPr fontId="2" type="noConversion"/>
  </si>
  <si>
    <t>임소영</t>
    <phoneticPr fontId="2" type="noConversion"/>
  </si>
  <si>
    <t>윤진한</t>
    <phoneticPr fontId="2" type="noConversion"/>
  </si>
  <si>
    <t>동양스마일여행사</t>
    <phoneticPr fontId="2" type="noConversion"/>
  </si>
  <si>
    <t>여래항공</t>
    <phoneticPr fontId="2" type="noConversion"/>
  </si>
  <si>
    <t>최미수</t>
    <phoneticPr fontId="2" type="noConversion"/>
  </si>
  <si>
    <t>종신회비, 임원분담금</t>
    <phoneticPr fontId="2" type="noConversion"/>
  </si>
  <si>
    <t>김무진</t>
    <phoneticPr fontId="2" type="noConversion"/>
  </si>
  <si>
    <t>최인규</t>
    <phoneticPr fontId="2" type="noConversion"/>
  </si>
  <si>
    <t>백승민</t>
    <phoneticPr fontId="2" type="noConversion"/>
  </si>
  <si>
    <t>박한진</t>
    <phoneticPr fontId="2" type="noConversion"/>
  </si>
  <si>
    <t>조재익</t>
    <phoneticPr fontId="2" type="noConversion"/>
  </si>
  <si>
    <t>심현정</t>
    <phoneticPr fontId="2" type="noConversion"/>
  </si>
  <si>
    <t>정용진</t>
    <phoneticPr fontId="2" type="noConversion"/>
  </si>
  <si>
    <t>한국보건사회연구원</t>
    <phoneticPr fontId="2" type="noConversion"/>
  </si>
  <si>
    <t>후원금</t>
    <phoneticPr fontId="2" type="noConversion"/>
  </si>
  <si>
    <t>이유미</t>
    <phoneticPr fontId="2" type="noConversion"/>
  </si>
  <si>
    <t>강지아</t>
    <phoneticPr fontId="2" type="noConversion"/>
  </si>
  <si>
    <t>이진현</t>
    <phoneticPr fontId="2" type="noConversion"/>
  </si>
  <si>
    <t>곽수경</t>
    <phoneticPr fontId="2" type="noConversion"/>
  </si>
  <si>
    <t>관광비</t>
    <phoneticPr fontId="2" type="noConversion"/>
  </si>
  <si>
    <t>Piotr, Jacek</t>
    <phoneticPr fontId="2" type="noConversion"/>
  </si>
  <si>
    <t>손정현</t>
    <phoneticPr fontId="2" type="noConversion"/>
  </si>
  <si>
    <t>허유경</t>
    <phoneticPr fontId="2" type="noConversion"/>
  </si>
  <si>
    <t>이원혁</t>
    <phoneticPr fontId="2" type="noConversion"/>
  </si>
  <si>
    <t>이윤</t>
    <phoneticPr fontId="2" type="noConversion"/>
  </si>
  <si>
    <t>정홍주</t>
    <phoneticPr fontId="2" type="noConversion"/>
  </si>
  <si>
    <t>윤정혜</t>
    <phoneticPr fontId="2" type="noConversion"/>
  </si>
  <si>
    <t>예금보험공사</t>
    <phoneticPr fontId="2" type="noConversion"/>
  </si>
  <si>
    <t>후원금</t>
    <phoneticPr fontId="2" type="noConversion"/>
  </si>
  <si>
    <t>최미수</t>
    <phoneticPr fontId="2" type="noConversion"/>
  </si>
  <si>
    <t>유승동</t>
    <phoneticPr fontId="2" type="noConversion"/>
  </si>
  <si>
    <t>관광비</t>
    <phoneticPr fontId="2" type="noConversion"/>
  </si>
  <si>
    <t>유승동</t>
    <phoneticPr fontId="2" type="noConversion"/>
  </si>
  <si>
    <t>예금보험공사</t>
    <phoneticPr fontId="2" type="noConversion"/>
  </si>
  <si>
    <t>관광비 2인</t>
    <phoneticPr fontId="2" type="noConversion"/>
  </si>
  <si>
    <t>한국보건사회연구원</t>
    <phoneticPr fontId="2" type="noConversion"/>
  </si>
  <si>
    <t>참가비 (김상호)</t>
    <phoneticPr fontId="2" type="noConversion"/>
  </si>
  <si>
    <t>인출</t>
    <phoneticPr fontId="2" type="noConversion"/>
  </si>
  <si>
    <t>관광비 인출 - 중국돈 환전</t>
    <phoneticPr fontId="2" type="noConversion"/>
  </si>
  <si>
    <t>문방사우</t>
    <phoneticPr fontId="2" type="noConversion"/>
  </si>
  <si>
    <t>위촉장 커버 + 문구</t>
    <phoneticPr fontId="2" type="noConversion"/>
  </si>
  <si>
    <t>김상호</t>
    <phoneticPr fontId="2" type="noConversion"/>
  </si>
  <si>
    <t xml:space="preserve">관광비 </t>
    <phoneticPr fontId="2" type="noConversion"/>
  </si>
  <si>
    <t>서울보증</t>
    <phoneticPr fontId="2" type="noConversion"/>
  </si>
  <si>
    <t>참가비</t>
    <phoneticPr fontId="2" type="noConversion"/>
  </si>
  <si>
    <t>비자발급비</t>
    <phoneticPr fontId="2" type="noConversion"/>
  </si>
  <si>
    <t>참가비 4인</t>
    <phoneticPr fontId="2" type="noConversion"/>
  </si>
  <si>
    <t>관광비 4인</t>
    <phoneticPr fontId="2" type="noConversion"/>
  </si>
  <si>
    <t>비자발급비 4인</t>
    <phoneticPr fontId="2" type="noConversion"/>
  </si>
  <si>
    <t>전성인</t>
    <phoneticPr fontId="2" type="noConversion"/>
  </si>
  <si>
    <t>하나생명</t>
    <phoneticPr fontId="2" type="noConversion"/>
  </si>
  <si>
    <t xml:space="preserve">비자발급비 </t>
    <phoneticPr fontId="2" type="noConversion"/>
  </si>
  <si>
    <t>윤형빈</t>
    <phoneticPr fontId="2" type="noConversion"/>
  </si>
  <si>
    <t>강지아</t>
    <phoneticPr fontId="2" type="noConversion"/>
  </si>
  <si>
    <t>우체국</t>
    <phoneticPr fontId="2" type="noConversion"/>
  </si>
  <si>
    <t>김보현</t>
    <phoneticPr fontId="2" type="noConversion"/>
  </si>
  <si>
    <t>입금</t>
    <phoneticPr fontId="2" type="noConversion"/>
  </si>
  <si>
    <t>임소영</t>
    <phoneticPr fontId="2" type="noConversion"/>
  </si>
  <si>
    <t>Tsai-Jyh Chen 2018 BOD Membership Fee</t>
    <phoneticPr fontId="2" type="noConversion"/>
  </si>
  <si>
    <t>조교비</t>
    <phoneticPr fontId="2" type="noConversion"/>
  </si>
  <si>
    <t>예금보험공사 자료집 송부</t>
    <phoneticPr fontId="2" type="noConversion"/>
  </si>
  <si>
    <t>관광비 차액 납부</t>
    <phoneticPr fontId="2" type="noConversion"/>
  </si>
  <si>
    <t>윤진한</t>
    <phoneticPr fontId="2" type="noConversion"/>
  </si>
  <si>
    <t>비자발급비</t>
    <phoneticPr fontId="2" type="noConversion"/>
  </si>
  <si>
    <t>별지 비자 2인 (손정현, 방하남)</t>
    <phoneticPr fontId="2" type="noConversion"/>
  </si>
  <si>
    <t>박한진</t>
    <phoneticPr fontId="2" type="noConversion"/>
  </si>
  <si>
    <t>정용진</t>
    <phoneticPr fontId="2" type="noConversion"/>
  </si>
  <si>
    <t>관광비</t>
    <phoneticPr fontId="2" type="noConversion"/>
  </si>
  <si>
    <t>이유미</t>
    <phoneticPr fontId="2" type="noConversion"/>
  </si>
  <si>
    <t>비자</t>
    <phoneticPr fontId="2" type="noConversion"/>
  </si>
  <si>
    <t>관광비 일부 납부</t>
    <phoneticPr fontId="2" type="noConversion"/>
  </si>
  <si>
    <t>이진현</t>
    <phoneticPr fontId="2" type="noConversion"/>
  </si>
  <si>
    <t>곽수경</t>
    <phoneticPr fontId="2" type="noConversion"/>
  </si>
  <si>
    <t>정홍주</t>
    <phoneticPr fontId="2" type="noConversion"/>
  </si>
  <si>
    <t>윤정혜</t>
    <phoneticPr fontId="2" type="noConversion"/>
  </si>
  <si>
    <t>수  입 (Revenue)</t>
    <phoneticPr fontId="2" type="noConversion"/>
  </si>
  <si>
    <t>No.</t>
    <phoneticPr fontId="2" type="noConversion"/>
  </si>
  <si>
    <t>수 입 항 목 (Category)</t>
    <phoneticPr fontId="2" type="noConversion"/>
  </si>
  <si>
    <t>세 부 항 목 (Source)</t>
    <phoneticPr fontId="2" type="noConversion"/>
  </si>
  <si>
    <t>금 액 (Amount)</t>
    <phoneticPr fontId="2" type="noConversion"/>
  </si>
  <si>
    <t>비고 (Note)</t>
    <phoneticPr fontId="2" type="noConversion"/>
  </si>
  <si>
    <t>참가비 (Registration Fee)</t>
    <phoneticPr fontId="2" type="noConversion"/>
  </si>
  <si>
    <t>후원 (Support)</t>
    <phoneticPr fontId="2" type="noConversion"/>
  </si>
  <si>
    <t>총 액 (Total Amount)</t>
    <phoneticPr fontId="2" type="noConversion"/>
  </si>
  <si>
    <t>2017 글로벌금융소비자포럼 결제내역 (2017 Global Forum for Financial Consumers : Revenue and Expenditure as of 2017.11.13)</t>
    <phoneticPr fontId="2" type="noConversion"/>
  </si>
  <si>
    <t>지출 (Expenditure)</t>
    <phoneticPr fontId="2" type="noConversion"/>
  </si>
  <si>
    <t>No.</t>
    <phoneticPr fontId="2" type="noConversion"/>
  </si>
  <si>
    <t>지 출 항 목 (Items)</t>
    <phoneticPr fontId="2" type="noConversion"/>
  </si>
  <si>
    <t>세 부 항 목 (Items)</t>
    <phoneticPr fontId="2" type="noConversion"/>
  </si>
  <si>
    <t>지 출 액 (Payment)</t>
    <phoneticPr fontId="2" type="noConversion"/>
  </si>
  <si>
    <t>비고 (Note)</t>
    <phoneticPr fontId="2" type="noConversion"/>
  </si>
  <si>
    <t>외국인 여비지원</t>
    <phoneticPr fontId="2" type="noConversion"/>
  </si>
  <si>
    <t>Rofikoh Rokhim</t>
    <phoneticPr fontId="2" type="noConversion"/>
  </si>
  <si>
    <t>호텔 숙박료 지원 (Crowne Plaza Fudan)</t>
    <phoneticPr fontId="2" type="noConversion"/>
  </si>
  <si>
    <t xml:space="preserve">기부금영수증 발송 </t>
    <phoneticPr fontId="2" type="noConversion"/>
  </si>
  <si>
    <t>IRFC 발송</t>
    <phoneticPr fontId="2" type="noConversion"/>
  </si>
  <si>
    <t>위촉장 발송(8개)</t>
    <phoneticPr fontId="2" type="noConversion"/>
  </si>
  <si>
    <t>Tam Trinh</t>
    <phoneticPr fontId="2" type="noConversion"/>
  </si>
  <si>
    <t>ARIA 홍보비 대납금 송금</t>
    <phoneticPr fontId="2" type="noConversion"/>
  </si>
  <si>
    <t>왕선혜</t>
    <phoneticPr fontId="2" type="noConversion"/>
  </si>
  <si>
    <t>2017년도 사업보고 (2017 Activity Report)</t>
    <phoneticPr fontId="2" type="noConversion"/>
  </si>
  <si>
    <t>2018년도 사업계획과 예산배정 (2018 Activity Planning and Budgeting)</t>
    <phoneticPr fontId="2" type="noConversion"/>
  </si>
  <si>
    <t>5. 2018년도 총회와 학술대회 개최</t>
    <phoneticPr fontId="2" type="noConversion"/>
  </si>
  <si>
    <t>2018년 1월 1일~2018년 12월 31일 (Year 2018)</t>
    <phoneticPr fontId="2" type="noConversion"/>
  </si>
  <si>
    <t>2017년 1월 1일~2017년 12월 31일 (Business Year 2017)</t>
    <phoneticPr fontId="2" type="noConversion"/>
  </si>
  <si>
    <t>3. 2017년도 총회, 이사회, 학술대회 개최</t>
    <phoneticPr fontId="2" type="noConversion"/>
  </si>
  <si>
    <t>1. 회원모집 및  학회 홍보비용</t>
    <phoneticPr fontId="2" type="noConversion"/>
  </si>
  <si>
    <t>Robert Kerton 관광비</t>
    <phoneticPr fontId="2" type="noConversion"/>
  </si>
  <si>
    <t>FINCONET 참석 왕복 항공비</t>
    <phoneticPr fontId="2" type="noConversion"/>
  </si>
  <si>
    <t>강석진</t>
    <phoneticPr fontId="2" type="noConversion"/>
  </si>
  <si>
    <t>숙박비</t>
    <phoneticPr fontId="2" type="noConversion"/>
  </si>
  <si>
    <t>Robert Kerton</t>
    <phoneticPr fontId="2" type="noConversion"/>
  </si>
  <si>
    <t>정홍주</t>
    <phoneticPr fontId="2" type="noConversion"/>
  </si>
  <si>
    <t>이사 숙박 지원금</t>
    <phoneticPr fontId="2" type="noConversion"/>
  </si>
  <si>
    <t>이름</t>
    <phoneticPr fontId="2" type="noConversion"/>
  </si>
  <si>
    <t>내역</t>
    <phoneticPr fontId="2" type="noConversion"/>
  </si>
  <si>
    <t>금액</t>
    <phoneticPr fontId="2" type="noConversion"/>
  </si>
  <si>
    <t>법인카드</t>
    <phoneticPr fontId="2" type="noConversion"/>
  </si>
  <si>
    <t>Khan Xmi</t>
    <phoneticPr fontId="2" type="noConversion"/>
  </si>
  <si>
    <t>여비지원 4인</t>
    <phoneticPr fontId="2" type="noConversion"/>
  </si>
  <si>
    <t>여비지원 1인</t>
    <phoneticPr fontId="2" type="noConversion"/>
  </si>
  <si>
    <t>최미수</t>
    <phoneticPr fontId="2" type="noConversion"/>
  </si>
  <si>
    <t>이경주</t>
    <phoneticPr fontId="2" type="noConversion"/>
  </si>
  <si>
    <t>연회비</t>
    <phoneticPr fontId="2" type="noConversion"/>
  </si>
  <si>
    <t>임일섭</t>
    <phoneticPr fontId="2" type="noConversion"/>
  </si>
  <si>
    <t>숙박비</t>
    <phoneticPr fontId="2" type="noConversion"/>
  </si>
  <si>
    <t>방하남</t>
    <phoneticPr fontId="2" type="noConversion"/>
  </si>
  <si>
    <t>항공권, 관광비</t>
    <phoneticPr fontId="2" type="noConversion"/>
  </si>
  <si>
    <t>유승동</t>
    <phoneticPr fontId="2" type="noConversion"/>
  </si>
  <si>
    <t>2018 임원분담금</t>
    <phoneticPr fontId="2" type="noConversion"/>
  </si>
  <si>
    <t>편집 조교비(Vol.2 No.1)</t>
    <phoneticPr fontId="2" type="noConversion"/>
  </si>
  <si>
    <t>편집 조교비(Vol.2 No.2)</t>
  </si>
  <si>
    <t>편집 조교비(Vol.2 No.2)</t>
    <phoneticPr fontId="2" type="noConversion"/>
  </si>
  <si>
    <t>학회 행사 조교비</t>
    <phoneticPr fontId="2" type="noConversion"/>
  </si>
  <si>
    <t>\20,360,966(통장)</t>
    <phoneticPr fontId="2" type="noConversion"/>
  </si>
  <si>
    <t>외국인 여비지원, Crwone 호텔 숙박료 일부 지원</t>
    <phoneticPr fontId="2" type="noConversion"/>
  </si>
  <si>
    <t>핀코넷 (FinCoNet)</t>
    <phoneticPr fontId="2" type="noConversion"/>
  </si>
  <si>
    <t>2018 총회와 학술대회 (Annual Conference)</t>
    <phoneticPr fontId="2" type="noConversion"/>
  </si>
  <si>
    <t>(현금 $1,800)</t>
    <phoneticPr fontId="2" type="noConversion"/>
  </si>
  <si>
    <t>Account Payable
 ; \ 1,500,000</t>
    <phoneticPr fontId="2" type="noConversion"/>
  </si>
  <si>
    <t>행사 스탭 비용</t>
    <phoneticPr fontId="2" type="noConversion"/>
  </si>
  <si>
    <t>현지 교통비</t>
    <phoneticPr fontId="2" type="noConversion"/>
  </si>
  <si>
    <t>홍기훈 + 정홍주</t>
    <phoneticPr fontId="2" type="noConversion"/>
  </si>
  <si>
    <t>최미수/정홍주</t>
    <phoneticPr fontId="2" type="noConversion"/>
  </si>
  <si>
    <t>사회보험연구모임 기부금</t>
    <phoneticPr fontId="2" type="noConversion"/>
  </si>
  <si>
    <t xml:space="preserve">11월 14일 </t>
    <phoneticPr fontId="2" type="noConversion"/>
  </si>
  <si>
    <t>정홍주</t>
    <phoneticPr fontId="2" type="noConversion"/>
  </si>
  <si>
    <t>상해행사 (운영회 만찬)</t>
    <phoneticPr fontId="2" type="noConversion"/>
  </si>
  <si>
    <t>상해 행사 (이사간담회비)</t>
    <phoneticPr fontId="2" type="noConversion"/>
  </si>
  <si>
    <t>성대 ---&gt; 학회</t>
    <phoneticPr fontId="2" type="noConversion"/>
  </si>
  <si>
    <t>등록비</t>
    <phoneticPr fontId="2" type="noConversion"/>
  </si>
  <si>
    <t>수입</t>
    <phoneticPr fontId="2" type="noConversion"/>
  </si>
  <si>
    <t>지출</t>
    <phoneticPr fontId="2" type="noConversion"/>
  </si>
  <si>
    <t>비자비</t>
    <phoneticPr fontId="2" type="noConversion"/>
  </si>
  <si>
    <t>비자비</t>
    <phoneticPr fontId="2" type="noConversion"/>
  </si>
  <si>
    <t>관광비</t>
    <phoneticPr fontId="2" type="noConversion"/>
  </si>
  <si>
    <t>조교 택시비</t>
    <phoneticPr fontId="2" type="noConversion"/>
  </si>
  <si>
    <t>Account Receivable</t>
    <phoneticPr fontId="2" type="noConversion"/>
  </si>
  <si>
    <t>Account Payable</t>
    <phoneticPr fontId="2" type="noConversion"/>
  </si>
  <si>
    <t>현재잔액</t>
    <phoneticPr fontId="2" type="noConversion"/>
  </si>
  <si>
    <t>예상잔액</t>
    <phoneticPr fontId="2" type="noConversion"/>
  </si>
  <si>
    <t>12월 말 기준</t>
    <phoneticPr fontId="2" type="noConversion"/>
  </si>
  <si>
    <t>조교 숙박비 등 (임/왕조교)</t>
    <phoneticPr fontId="2" type="noConversion"/>
  </si>
  <si>
    <t xml:space="preserve"> 회비 및 임원비(General Membership and BOD Membership)</t>
    <phoneticPr fontId="2" type="noConversion"/>
  </si>
  <si>
    <t>회의비 (운영위원회, 이사회)</t>
    <phoneticPr fontId="2" type="noConversion"/>
  </si>
  <si>
    <t>회식비</t>
    <phoneticPr fontId="2" type="noConversion"/>
  </si>
  <si>
    <t>Xian Xu</t>
    <phoneticPr fontId="2" type="noConversion"/>
  </si>
  <si>
    <t>방두완</t>
    <phoneticPr fontId="2" type="noConversion"/>
  </si>
  <si>
    <t>연회비</t>
  </si>
  <si>
    <t>연회비</t>
    <phoneticPr fontId="2" type="noConversion"/>
  </si>
  <si>
    <t>박무현</t>
    <phoneticPr fontId="2" type="noConversion"/>
  </si>
  <si>
    <t>임영광</t>
    <phoneticPr fontId="2" type="noConversion"/>
  </si>
  <si>
    <t>이사 숙박 지원 잔금</t>
    <phoneticPr fontId="2" type="noConversion"/>
  </si>
  <si>
    <t>최미수</t>
    <phoneticPr fontId="2" type="noConversion"/>
  </si>
  <si>
    <t>정홍주</t>
    <phoneticPr fontId="2" type="noConversion"/>
  </si>
  <si>
    <t>이사 숙박 지원금 + 회식비 대납</t>
    <phoneticPr fontId="2" type="noConversion"/>
  </si>
  <si>
    <t>이상림</t>
    <phoneticPr fontId="2" type="noConversion"/>
  </si>
  <si>
    <t>이상림 (종신회비 차액 반납)</t>
    <phoneticPr fontId="2" type="noConversion"/>
  </si>
  <si>
    <t>주민세</t>
    <phoneticPr fontId="2" type="noConversion"/>
  </si>
  <si>
    <t>예금결산이자</t>
    <phoneticPr fontId="2" type="noConversion"/>
  </si>
  <si>
    <t>이재섭</t>
    <phoneticPr fontId="2" type="noConversion"/>
  </si>
  <si>
    <t>임원분담금</t>
    <phoneticPr fontId="2" type="noConversion"/>
  </si>
  <si>
    <t>현재잔액 (2017.12.21 기준)</t>
    <phoneticPr fontId="2" type="noConversion"/>
  </si>
  <si>
    <t>연회비 + 임원분담금</t>
    <phoneticPr fontId="2" type="noConversion"/>
  </si>
  <si>
    <t>2017 이사분담금 + 기부금</t>
    <phoneticPr fontId="2" type="noConversion"/>
  </si>
  <si>
    <t>Account Receivable
; \ 5,300,000</t>
    <phoneticPr fontId="2" type="noConversion"/>
  </si>
  <si>
    <t>Membership promotion and solicitation 
(18 New Members , ARIA Donation, APRIA Promotion, Mail Dispatch)</t>
    <phoneticPr fontId="2" type="noConversion"/>
  </si>
  <si>
    <t xml:space="preserve">2. 학술지 발간 </t>
    <phoneticPr fontId="2" type="noConversion"/>
  </si>
  <si>
    <t>회원모집 및 학회 홍보비용 
(Membership Promotion and Solicitation)</t>
    <phoneticPr fontId="2" type="noConversion"/>
  </si>
  <si>
    <t>International Review of Financial Consumers (Vol.2 No.1 April, Vol.2 No.2 Oct)</t>
    <phoneticPr fontId="2" type="noConversion"/>
  </si>
  <si>
    <t>4. 핀코넷 참석</t>
    <phoneticPr fontId="2" type="noConversion"/>
  </si>
  <si>
    <t>FinCoNet  Meeting, Tokyo, Japan</t>
    <phoneticPr fontId="2" type="noConversion"/>
  </si>
  <si>
    <t>5. 기타</t>
    <phoneticPr fontId="2" type="noConversion"/>
  </si>
  <si>
    <t>Etc.</t>
    <phoneticPr fontId="2" type="noConversion"/>
  </si>
  <si>
    <t xml:space="preserve">1. 학술지 발간 </t>
    <phoneticPr fontId="2" type="noConversion"/>
  </si>
  <si>
    <t>International Review of Financial Consumers (Vol.3 No.1 April, Vol.3 No.2 Oct)</t>
    <phoneticPr fontId="2" type="noConversion"/>
  </si>
  <si>
    <t>Book Publication (Financial Consumer Protection)</t>
    <phoneticPr fontId="2" type="noConversion"/>
  </si>
  <si>
    <t>BOD meeting</t>
    <phoneticPr fontId="2" type="noConversion"/>
  </si>
  <si>
    <t>2018 Annual Conference, Waseda University, Tokyo (2018.07.27-28)</t>
    <phoneticPr fontId="2" type="noConversion"/>
  </si>
  <si>
    <t>학술지 (IRFC, Vol.2 No.1 &amp; Vol.2 No.2)</t>
    <phoneticPr fontId="2" type="noConversion"/>
  </si>
  <si>
    <t>학술지 (IRFC, Vol.3 No.1 &amp; Vol.3 No.2)</t>
    <phoneticPr fontId="2" type="noConversion"/>
  </si>
  <si>
    <t>연구도서 발간 (Book Publication, FCP)</t>
    <phoneticPr fontId="2" type="noConversion"/>
  </si>
  <si>
    <t>임원간담회/회의비 (BOD Meeting)</t>
    <phoneticPr fontId="2" type="noConversion"/>
  </si>
  <si>
    <t>행사 준비 조교 (김보현)</t>
    <phoneticPr fontId="2" type="noConversion"/>
  </si>
  <si>
    <t>기타 현지 비용 (성대)</t>
    <phoneticPr fontId="2" type="noConversion"/>
  </si>
  <si>
    <t>성대 &lt;--- 학회</t>
    <phoneticPr fontId="2" type="noConversion"/>
  </si>
  <si>
    <t>관광비(글보연)</t>
    <phoneticPr fontId="2" type="noConversion"/>
  </si>
  <si>
    <t>관광비(기타 참석자)</t>
    <phoneticPr fontId="2" type="noConversion"/>
  </si>
  <si>
    <t>&lt; 학회와 성대간 거래 &gt;</t>
    <phoneticPr fontId="2" type="noConversion"/>
  </si>
  <si>
    <t xml:space="preserve">한국보건사회연구원 </t>
    <phoneticPr fontId="2" type="noConversion"/>
  </si>
  <si>
    <t>이사간담회(서울 / 0910 / 정홍주, 윤정혜, 이홍무, 한창희)</t>
    <phoneticPr fontId="2" type="noConversion"/>
  </si>
  <si>
    <t>운영위원회(상해 / 1103)</t>
    <phoneticPr fontId="2" type="noConversion"/>
  </si>
  <si>
    <t>이사간담회(상해 / 1103-1104)</t>
    <phoneticPr fontId="2" type="noConversion"/>
  </si>
  <si>
    <t>카드결제완료</t>
    <phoneticPr fontId="2" type="noConversion"/>
  </si>
  <si>
    <t>해외송금완료</t>
    <phoneticPr fontId="2" type="noConversion"/>
  </si>
  <si>
    <t>송금완료</t>
    <phoneticPr fontId="2" type="noConversion"/>
  </si>
  <si>
    <t>송금완료</t>
    <phoneticPr fontId="2" type="noConversion"/>
  </si>
  <si>
    <t>이홍무</t>
    <phoneticPr fontId="2" type="noConversion"/>
  </si>
  <si>
    <t>행사조교 인건비</t>
    <phoneticPr fontId="2" type="noConversion"/>
  </si>
  <si>
    <t>200,000원 중 86,000원은 성대 지원금으로 송금</t>
    <phoneticPr fontId="2" type="noConversion"/>
  </si>
  <si>
    <t>이사 숙박 지원금 3인(이홍무, Satoshi Nakaide, Mariko Nakabayashi)</t>
    <phoneticPr fontId="2" type="noConversion"/>
  </si>
  <si>
    <t>2018 조교비 선지급</t>
    <phoneticPr fontId="2" type="noConversion"/>
  </si>
  <si>
    <t>기타</t>
    <phoneticPr fontId="2" type="noConversion"/>
  </si>
  <si>
    <t>식비</t>
    <phoneticPr fontId="2" type="noConversion"/>
  </si>
  <si>
    <t>2018 조교비</t>
    <phoneticPr fontId="2" type="noConversion"/>
  </si>
  <si>
    <t>2018 여행경비 지원금</t>
    <phoneticPr fontId="2" type="noConversion"/>
  </si>
  <si>
    <t>2018 여행경비 지원금 선지급</t>
    <phoneticPr fontId="2" type="noConversion"/>
  </si>
  <si>
    <t>지원금</t>
    <phoneticPr fontId="2" type="noConversion"/>
  </si>
  <si>
    <t>예금보험공사</t>
    <phoneticPr fontId="2" type="noConversion"/>
  </si>
  <si>
    <t>성균관대 (SKK University)</t>
    <phoneticPr fontId="2" type="noConversion"/>
  </si>
  <si>
    <t>Account Receivable 5,300,000원</t>
    <phoneticPr fontId="2" type="noConversion"/>
  </si>
  <si>
    <t xml:space="preserve"> 170만원(통장 ; 글보연 130, 회원 40)
 $300 (현금 ; Kahn Xmi, Piotr Manikowski, Jacek Lisowski)</t>
    <phoneticPr fontId="2" type="noConversion"/>
  </si>
  <si>
    <t>12월 22일</t>
    <phoneticPr fontId="2" type="noConversion"/>
  </si>
  <si>
    <t>이홍무</t>
    <phoneticPr fontId="2" type="noConversion"/>
  </si>
  <si>
    <t>임소영</t>
    <phoneticPr fontId="2" type="noConversion"/>
  </si>
  <si>
    <t>해외송금</t>
    <phoneticPr fontId="2" type="noConversion"/>
  </si>
  <si>
    <t>해외송금차액</t>
    <phoneticPr fontId="2" type="noConversion"/>
  </si>
  <si>
    <t>이사 숙박 지원금 (3인, Satoshi Nakaide, Mariko Nakabayashi, 이홍무)</t>
    <phoneticPr fontId="2" type="noConversion"/>
  </si>
  <si>
    <t>2018 조교비 선지급</t>
    <phoneticPr fontId="2" type="noConversion"/>
  </si>
  <si>
    <t>Xian Xu 2017 지원금</t>
    <phoneticPr fontId="2" type="noConversion"/>
  </si>
  <si>
    <t>Rofikoh Rokhim 2018 지원금 선지급</t>
    <phoneticPr fontId="2" type="noConversion"/>
  </si>
  <si>
    <t>Xian Xu 송금 차액</t>
    <phoneticPr fontId="2" type="noConversion"/>
  </si>
  <si>
    <t>Rofikoh Rokhim 송금 차액</t>
    <phoneticPr fontId="2" type="noConversion"/>
  </si>
  <si>
    <t>이사회원 지원</t>
    <phoneticPr fontId="2" type="noConversion"/>
  </si>
  <si>
    <t>Rofikoh Rokhim</t>
    <phoneticPr fontId="2" type="noConversion"/>
  </si>
  <si>
    <t>Ida Ayu Aqung Faradynawati</t>
    <phoneticPr fontId="2" type="noConversion"/>
  </si>
  <si>
    <t>Melia Retno Astrini</t>
    <phoneticPr fontId="2" type="noConversion"/>
  </si>
  <si>
    <t>Maria Ulpah</t>
    <phoneticPr fontId="2" type="noConversion"/>
  </si>
  <si>
    <t>Khan Xim</t>
    <phoneticPr fontId="2" type="noConversion"/>
  </si>
  <si>
    <t>방하남 외</t>
    <phoneticPr fontId="2" type="noConversion"/>
  </si>
  <si>
    <t>Tsai-Jyh Chen</t>
    <phoneticPr fontId="2" type="noConversion"/>
  </si>
  <si>
    <t>Muhammad Mamun</t>
    <phoneticPr fontId="2" type="noConversion"/>
  </si>
  <si>
    <t xml:space="preserve">최미수 </t>
    <phoneticPr fontId="2" type="noConversion"/>
  </si>
  <si>
    <t>윤정혜</t>
    <phoneticPr fontId="2" type="noConversion"/>
  </si>
  <si>
    <t>정홍주</t>
    <phoneticPr fontId="2" type="noConversion"/>
  </si>
  <si>
    <t>허유경</t>
    <phoneticPr fontId="2" type="noConversion"/>
  </si>
  <si>
    <t>손정현</t>
    <phoneticPr fontId="2" type="noConversion"/>
  </si>
  <si>
    <t>이홍무, Satoshi Nakaide, Mariko Nakabayashi</t>
    <phoneticPr fontId="2" type="noConversion"/>
  </si>
  <si>
    <t>기타 (문구류 구입, 주민세 등)</t>
    <phoneticPr fontId="2" type="noConversion"/>
  </si>
  <si>
    <t>12/22 기준</t>
    <phoneticPr fontId="2" type="noConversion"/>
  </si>
  <si>
    <t>예금인출</t>
    <phoneticPr fontId="2" type="noConversion"/>
  </si>
  <si>
    <t>관광비 차액(280,000원) + 420,000원</t>
    <phoneticPr fontId="2" type="noConversion"/>
  </si>
  <si>
    <t>중국인 지출(* 원래 -500만원 지원계획)</t>
    <phoneticPr fontId="2" type="noConversion"/>
  </si>
  <si>
    <t>현장현금지급</t>
    <phoneticPr fontId="2" type="noConversion"/>
  </si>
  <si>
    <t>Xian Xu</t>
    <phoneticPr fontId="2" type="noConversion"/>
  </si>
  <si>
    <t>중국인 스텝 수고비 ; 1인당 $100 x 7명</t>
    <phoneticPr fontId="2" type="noConversion"/>
  </si>
  <si>
    <t>360만원 기부금</t>
    <phoneticPr fontId="2" type="noConversion"/>
  </si>
  <si>
    <t>2018 지원금 선지급</t>
    <phoneticPr fontId="2" type="noConversion"/>
  </si>
  <si>
    <t>Note</t>
    <phoneticPr fontId="2" type="noConversion"/>
  </si>
  <si>
    <t>Rofikoh Rokhim, 임소영</t>
    <phoneticPr fontId="2" type="noConversion"/>
  </si>
  <si>
    <t>* 회비 및 임원비 ; 총 670만원 (계좌이체 및 행사 당일 현금지급)</t>
    <phoneticPr fontId="2" type="noConversion"/>
  </si>
  <si>
    <t>* 후원금 ; 예금보험공사(200만원, 학회통장 송금) / 한국보건사회연구원(300만원, 학회통장 송금) / 성균관대학교 500만원 (이사 지원금 직접 송금 및 법인카드 내역 결제)</t>
    <phoneticPr fontId="2" type="noConversion"/>
  </si>
  <si>
    <t>&lt;수입항목&gt;</t>
    <phoneticPr fontId="2" type="noConversion"/>
  </si>
  <si>
    <t>&lt;지출항목&gt;</t>
    <phoneticPr fontId="2" type="noConversion"/>
  </si>
  <si>
    <t>* Rofikoh Rokhim, Ida Ayu Aqung Faradynawati, Melia Retno Astrini, Maria Ulpah ; 각 US $500지원 (IRFC Vol.2 No.2 투고 조건)</t>
    <phoneticPr fontId="2" type="noConversion"/>
  </si>
  <si>
    <t>* Khan Xmi ; US $500 지원</t>
    <phoneticPr fontId="2" type="noConversion"/>
  </si>
  <si>
    <t>* Xian Xu ; 기존 500만원 지원계획 금액 중 360만원 기부금으로 납부</t>
    <phoneticPr fontId="2" type="noConversion"/>
  </si>
  <si>
    <t>* 호텔숙박료 지원 ; 카드납부 및 직접송금</t>
    <phoneticPr fontId="2" type="noConversion"/>
  </si>
  <si>
    <t>학회 조교 수고비 (임소영, 왕선혜, 김보현, 이윤)</t>
    <phoneticPr fontId="2" type="noConversion"/>
  </si>
  <si>
    <t>* 회의비 ; 총 142만원 지출 (0910, 1103, 1104)</t>
    <phoneticPr fontId="2" type="noConversion"/>
  </si>
  <si>
    <t>* 관광비 차액 28만원은 김보현 조교 수고비(총 70만원)에 포함</t>
    <phoneticPr fontId="2" type="noConversion"/>
  </si>
  <si>
    <t>* 비자 발급비용 ; 총 16명</t>
    <phoneticPr fontId="2" type="noConversion"/>
  </si>
  <si>
    <t>* 등록비 ; 총 13명 (글보연 자비 등록 학생 3인은 참가비 면제)</t>
    <phoneticPr fontId="2" type="noConversion"/>
  </si>
  <si>
    <t>* 참가비 ; 총 200만원 (글로벌보험연금대학원생 및 학회 정회원 총 20명, BOD Member, Honorary Member, 글보연 자비 등록 학생은 참가비 면제  )</t>
    <phoneticPr fontId="2" type="noConversion"/>
  </si>
  <si>
    <t>정홍주 교수 숙박비</t>
    <phoneticPr fontId="2" type="noConversion"/>
  </si>
  <si>
    <t>크라운 호텔 (방하남 외)</t>
    <phoneticPr fontId="2" type="noConversion"/>
  </si>
  <si>
    <t>크라운 호텔 (윤정혜)</t>
    <phoneticPr fontId="2" type="noConversion"/>
  </si>
  <si>
    <t>크라운 호텔 (Tsai-Jyh Chen)</t>
    <phoneticPr fontId="2" type="noConversion"/>
  </si>
  <si>
    <t>크라운 호텔 (Muhammad Mamun)</t>
    <phoneticPr fontId="2" type="noConversion"/>
  </si>
  <si>
    <t>송금완료 (지원금 20만원 중 일부금액 송금)</t>
    <phoneticPr fontId="2" type="noConversion"/>
  </si>
  <si>
    <t>* 일시 ; 2017년 9월 10일</t>
    <phoneticPr fontId="2" type="noConversion"/>
  </si>
  <si>
    <t>* 참석자 ; 정홍주, 윤정혜, 이홍무, 한창희</t>
    <phoneticPr fontId="2" type="noConversion"/>
  </si>
  <si>
    <t>1. 이사간담회</t>
    <phoneticPr fontId="2" type="noConversion"/>
  </si>
  <si>
    <t>* 일시 ; 11월 3일-4일</t>
    <phoneticPr fontId="2" type="noConversion"/>
  </si>
  <si>
    <t>* 참석자 ; 정홍주, 윤정혜, 최미수, 허유경, Tsai-Jyh Chen, Muhammad Mamun, Mariko Nakabayashi, Satoshi Nakaide, 이홍무, Rofikoh Rokhim</t>
    <phoneticPr fontId="2" type="noConversion"/>
  </si>
  <si>
    <t>2. 이사간담회 및 운영위원회비</t>
    <phoneticPr fontId="2" type="noConversion"/>
  </si>
  <si>
    <t xml:space="preserve">3. 이사간담회 </t>
    <phoneticPr fontId="2" type="noConversion"/>
  </si>
  <si>
    <t>* 일시 ; 12월 26일</t>
    <phoneticPr fontId="2" type="noConversion"/>
  </si>
  <si>
    <t>* 참석자 ; 정홍주, 최미수, 허유경, 최철, 손정현, 이재섭, 이경주</t>
    <phoneticPr fontId="2" type="noConversion"/>
  </si>
  <si>
    <t>전기이월(Carry-over)</t>
    <phoneticPr fontId="2" type="noConversion"/>
  </si>
  <si>
    <t>전기이월 (Carry-over)</t>
    <phoneticPr fontId="2" type="noConversion"/>
  </si>
</sst>
</file>

<file path=xl/styles.xml><?xml version="1.0" encoding="utf-8"?>
<styleSheet xmlns="http://schemas.openxmlformats.org/spreadsheetml/2006/main">
  <numFmts count="6">
    <numFmt numFmtId="42" formatCode="_-&quot;₩&quot;* #,##0_-;\-&quot;₩&quot;* #,##0_-;_-&quot;₩&quot;* &quot;-&quot;_-;_-@_-"/>
    <numFmt numFmtId="24" formatCode="\$#,##0_);[Red]\(\$#,##0\)"/>
    <numFmt numFmtId="176" formatCode="mm&quot;월&quot;\ dd&quot;일&quot;"/>
    <numFmt numFmtId="177" formatCode="_-[$₩-412]* #,##0.00_-;\-[$₩-412]* #,##0.00_-;_-[$₩-412]* &quot;-&quot;??_-;_-@_-"/>
    <numFmt numFmtId="178" formatCode="_-[$₩-412]* #,##0_-;\-[$₩-412]* #,##0_-;_-[$₩-412]* &quot;-&quot;??_-;_-@_-"/>
    <numFmt numFmtId="179" formatCode="_-[$$-409]* #,##0_ ;_-[$$-409]* \-#,##0\ ;_-[$$-409]* &quot;-&quot;??_ ;_-@_ "/>
  </numFmts>
  <fonts count="16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theme="3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맑은 고딕"/>
      <family val="2"/>
      <charset val="129"/>
      <scheme val="minor"/>
    </font>
    <font>
      <b/>
      <sz val="11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42" fontId="1" fillId="0" borderId="0" applyFont="0" applyFill="0" applyBorder="0" applyAlignment="0" applyProtection="0">
      <alignment vertical="center"/>
    </xf>
  </cellStyleXfs>
  <cellXfs count="252">
    <xf numFmtId="0" fontId="0" fillId="0" borderId="0" xfId="0">
      <alignment vertical="center"/>
    </xf>
    <xf numFmtId="42" fontId="0" fillId="0" borderId="0" xfId="1" applyFont="1">
      <alignment vertical="center"/>
    </xf>
    <xf numFmtId="0" fontId="3" fillId="0" borderId="0" xfId="0" applyFont="1">
      <alignment vertical="center"/>
    </xf>
    <xf numFmtId="42" fontId="3" fillId="0" borderId="0" xfId="1" applyFont="1">
      <alignment vertical="center"/>
    </xf>
    <xf numFmtId="0" fontId="3" fillId="0" borderId="0" xfId="0" applyFont="1" applyAlignment="1">
      <alignment horizontal="center" vertical="center"/>
    </xf>
    <xf numFmtId="42" fontId="0" fillId="0" borderId="1" xfId="1" applyFont="1" applyBorder="1">
      <alignment vertical="center"/>
    </xf>
    <xf numFmtId="0" fontId="3" fillId="0" borderId="1" xfId="0" applyFont="1" applyBorder="1">
      <alignment vertical="center"/>
    </xf>
    <xf numFmtId="42" fontId="0" fillId="0" borderId="1" xfId="0" applyNumberFormat="1" applyBorder="1">
      <alignment vertical="center"/>
    </xf>
    <xf numFmtId="42" fontId="0" fillId="0" borderId="0" xfId="0" applyNumberFormat="1">
      <alignment vertical="center"/>
    </xf>
    <xf numFmtId="0" fontId="3" fillId="0" borderId="7" xfId="0" applyFont="1" applyBorder="1">
      <alignment vertical="center"/>
    </xf>
    <xf numFmtId="0" fontId="0" fillId="0" borderId="0" xfId="0" applyAlignment="1">
      <alignment vertical="center" wrapText="1"/>
    </xf>
    <xf numFmtId="0" fontId="5" fillId="0" borderId="0" xfId="0" applyFont="1">
      <alignment vertical="center"/>
    </xf>
    <xf numFmtId="0" fontId="0" fillId="0" borderId="2" xfId="0" applyBorder="1">
      <alignment vertical="center"/>
    </xf>
    <xf numFmtId="0" fontId="3" fillId="0" borderId="3" xfId="0" applyFont="1" applyBorder="1">
      <alignment vertical="center"/>
    </xf>
    <xf numFmtId="0" fontId="3" fillId="0" borderId="2" xfId="0" applyFont="1" applyBorder="1">
      <alignment vertical="center"/>
    </xf>
    <xf numFmtId="0" fontId="0" fillId="0" borderId="4" xfId="0" applyBorder="1">
      <alignment vertical="center"/>
    </xf>
    <xf numFmtId="0" fontId="6" fillId="0" borderId="0" xfId="0" applyFont="1">
      <alignment vertical="center"/>
    </xf>
    <xf numFmtId="0" fontId="3" fillId="0" borderId="6" xfId="0" applyFont="1" applyBorder="1">
      <alignment vertical="center"/>
    </xf>
    <xf numFmtId="0" fontId="0" fillId="0" borderId="5" xfId="0" applyBorder="1">
      <alignment vertical="center"/>
    </xf>
    <xf numFmtId="0" fontId="3" fillId="0" borderId="9" xfId="0" applyFont="1" applyBorder="1">
      <alignment vertical="center"/>
    </xf>
    <xf numFmtId="0" fontId="3" fillId="0" borderId="10" xfId="0" applyFont="1" applyBorder="1">
      <alignment vertical="center"/>
    </xf>
    <xf numFmtId="0" fontId="0" fillId="0" borderId="10" xfId="0" applyBorder="1">
      <alignment vertical="center"/>
    </xf>
    <xf numFmtId="0" fontId="3" fillId="0" borderId="5" xfId="0" applyFont="1" applyBorder="1">
      <alignment vertical="center"/>
    </xf>
    <xf numFmtId="0" fontId="3" fillId="0" borderId="8" xfId="0" applyFont="1" applyBorder="1">
      <alignment vertical="center"/>
    </xf>
    <xf numFmtId="0" fontId="3" fillId="0" borderId="0" xfId="0" applyFont="1" applyBorder="1">
      <alignment vertical="center"/>
    </xf>
    <xf numFmtId="0" fontId="0" fillId="0" borderId="0" xfId="0" applyBorder="1">
      <alignment vertical="center"/>
    </xf>
    <xf numFmtId="42" fontId="3" fillId="0" borderId="1" xfId="1" applyFont="1" applyBorder="1">
      <alignment vertical="center"/>
    </xf>
    <xf numFmtId="42" fontId="4" fillId="0" borderId="0" xfId="1" applyFont="1">
      <alignment vertical="center"/>
    </xf>
    <xf numFmtId="42" fontId="3" fillId="0" borderId="0" xfId="0" applyNumberFormat="1" applyFont="1" applyAlignment="1">
      <alignment horizontal="center" vertical="center"/>
    </xf>
    <xf numFmtId="42" fontId="0" fillId="0" borderId="0" xfId="1" applyFont="1" applyBorder="1">
      <alignment vertical="center"/>
    </xf>
    <xf numFmtId="42" fontId="0" fillId="0" borderId="0" xfId="0" applyNumberFormat="1" applyBorder="1">
      <alignment vertical="center"/>
    </xf>
    <xf numFmtId="178" fontId="0" fillId="0" borderId="4" xfId="0" applyNumberFormat="1" applyBorder="1">
      <alignment vertical="center"/>
    </xf>
    <xf numFmtId="0" fontId="4" fillId="0" borderId="0" xfId="0" applyFont="1" applyAlignment="1">
      <alignment horizontal="left" vertical="center"/>
    </xf>
    <xf numFmtId="42" fontId="4" fillId="0" borderId="0" xfId="1" applyFont="1" applyAlignment="1">
      <alignment horizontal="left" vertical="center"/>
    </xf>
    <xf numFmtId="42" fontId="3" fillId="0" borderId="0" xfId="0" applyNumberFormat="1" applyFont="1" applyAlignment="1">
      <alignment vertical="center"/>
    </xf>
    <xf numFmtId="0" fontId="0" fillId="0" borderId="11" xfId="0" applyBorder="1">
      <alignment vertical="center"/>
    </xf>
    <xf numFmtId="42" fontId="0" fillId="0" borderId="0" xfId="1" applyFont="1" applyBorder="1" applyAlignment="1">
      <alignment vertical="center"/>
    </xf>
    <xf numFmtId="0" fontId="5" fillId="0" borderId="0" xfId="0" applyFont="1" applyAlignment="1">
      <alignment vertical="center"/>
    </xf>
    <xf numFmtId="42" fontId="4" fillId="0" borderId="1" xfId="1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176" fontId="3" fillId="0" borderId="0" xfId="0" applyNumberFormat="1" applyFont="1">
      <alignment vertical="center"/>
    </xf>
    <xf numFmtId="42" fontId="3" fillId="0" borderId="0" xfId="1" applyFont="1" applyAlignment="1">
      <alignment horizontal="center" vertical="center"/>
    </xf>
    <xf numFmtId="24" fontId="3" fillId="0" borderId="0" xfId="0" applyNumberFormat="1" applyFont="1" applyAlignment="1">
      <alignment horizontal="left" vertical="center"/>
    </xf>
    <xf numFmtId="17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76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Border="1" applyAlignment="1">
      <alignment vertical="center"/>
    </xf>
    <xf numFmtId="42" fontId="0" fillId="0" borderId="0" xfId="1" applyFont="1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176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42" fontId="4" fillId="0" borderId="0" xfId="1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2" fontId="8" fillId="0" borderId="1" xfId="1" applyFont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>
      <alignment vertical="center"/>
    </xf>
    <xf numFmtId="0" fontId="0" fillId="0" borderId="12" xfId="0" applyBorder="1">
      <alignment vertical="center"/>
    </xf>
    <xf numFmtId="0" fontId="0" fillId="0" borderId="14" xfId="0" applyBorder="1">
      <alignment vertical="center"/>
    </xf>
    <xf numFmtId="0" fontId="0" fillId="0" borderId="13" xfId="0" applyBorder="1">
      <alignment vertical="center"/>
    </xf>
    <xf numFmtId="0" fontId="0" fillId="0" borderId="14" xfId="0" applyFill="1" applyBorder="1">
      <alignment vertical="center"/>
    </xf>
    <xf numFmtId="42" fontId="0" fillId="0" borderId="0" xfId="1" applyFont="1" applyFill="1" applyBorder="1">
      <alignment vertical="center"/>
    </xf>
    <xf numFmtId="0" fontId="0" fillId="0" borderId="15" xfId="0" applyBorder="1">
      <alignment vertical="center"/>
    </xf>
    <xf numFmtId="0" fontId="0" fillId="0" borderId="1" xfId="0" applyBorder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2" fontId="0" fillId="0" borderId="0" xfId="1" applyFont="1" applyAlignment="1">
      <alignment horizontal="center" vertical="center"/>
    </xf>
    <xf numFmtId="42" fontId="0" fillId="0" borderId="2" xfId="1" applyFont="1" applyBorder="1" applyAlignment="1">
      <alignment horizontal="center" vertical="center"/>
    </xf>
    <xf numFmtId="42" fontId="11" fillId="2" borderId="2" xfId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42" fontId="12" fillId="0" borderId="0" xfId="0" applyNumberFormat="1" applyFont="1">
      <alignment vertical="center"/>
    </xf>
    <xf numFmtId="42" fontId="3" fillId="0" borderId="0" xfId="0" applyNumberFormat="1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2" fontId="0" fillId="0" borderId="0" xfId="0" applyNumberFormat="1" applyAlignment="1">
      <alignment horizontal="center" vertical="center"/>
    </xf>
    <xf numFmtId="24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left" vertical="center"/>
    </xf>
    <xf numFmtId="42" fontId="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2" fontId="4" fillId="0" borderId="0" xfId="0" applyNumberFormat="1" applyFont="1" applyBorder="1" applyAlignment="1">
      <alignment horizontal="center" vertical="center"/>
    </xf>
    <xf numFmtId="177" fontId="0" fillId="0" borderId="0" xfId="0" applyNumberFormat="1" applyBorder="1">
      <alignment vertical="center"/>
    </xf>
    <xf numFmtId="178" fontId="0" fillId="0" borderId="0" xfId="0" applyNumberFormat="1" applyBorder="1">
      <alignment vertical="center"/>
    </xf>
    <xf numFmtId="24" fontId="0" fillId="0" borderId="0" xfId="0" applyNumberFormat="1" applyBorder="1">
      <alignment vertical="center"/>
    </xf>
    <xf numFmtId="42" fontId="0" fillId="0" borderId="0" xfId="0" applyNumberFormat="1" applyBorder="1" applyAlignment="1">
      <alignment vertical="center"/>
    </xf>
    <xf numFmtId="24" fontId="0" fillId="0" borderId="0" xfId="0" applyNumberFormat="1" applyBorder="1" applyAlignment="1">
      <alignment vertical="center"/>
    </xf>
    <xf numFmtId="0" fontId="0" fillId="0" borderId="0" xfId="0" applyFill="1" applyBorder="1">
      <alignment vertical="center"/>
    </xf>
    <xf numFmtId="0" fontId="0" fillId="0" borderId="0" xfId="0" applyFill="1" applyBorder="1" applyAlignment="1">
      <alignment vertical="center"/>
    </xf>
    <xf numFmtId="179" fontId="0" fillId="0" borderId="0" xfId="0" applyNumberFormat="1">
      <alignment vertical="center"/>
    </xf>
    <xf numFmtId="42" fontId="0" fillId="0" borderId="4" xfId="1" applyFont="1" applyBorder="1">
      <alignment vertic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2" fontId="12" fillId="0" borderId="1" xfId="0" applyNumberFormat="1" applyFont="1" applyBorder="1">
      <alignment vertical="center"/>
    </xf>
    <xf numFmtId="42" fontId="0" fillId="0" borderId="4" xfId="0" applyNumberFormat="1" applyBorder="1">
      <alignment vertical="center"/>
    </xf>
    <xf numFmtId="0" fontId="14" fillId="0" borderId="12" xfId="0" applyFont="1" applyFill="1" applyBorder="1">
      <alignment vertical="center"/>
    </xf>
    <xf numFmtId="0" fontId="13" fillId="0" borderId="12" xfId="0" applyFont="1" applyBorder="1">
      <alignment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2" fontId="3" fillId="0" borderId="13" xfId="1" applyFont="1" applyBorder="1">
      <alignment vertical="center"/>
    </xf>
    <xf numFmtId="0" fontId="3" fillId="0" borderId="0" xfId="0" applyFont="1" applyAlignment="1">
      <alignment horizontal="center" vertical="center"/>
    </xf>
    <xf numFmtId="42" fontId="0" fillId="0" borderId="9" xfId="1" applyFont="1" applyBorder="1" applyAlignment="1">
      <alignment vertical="center"/>
    </xf>
    <xf numFmtId="42" fontId="0" fillId="0" borderId="11" xfId="1" applyFont="1" applyBorder="1" applyAlignment="1">
      <alignment vertical="center"/>
    </xf>
    <xf numFmtId="42" fontId="0" fillId="0" borderId="8" xfId="1" applyFont="1" applyBorder="1" applyAlignment="1">
      <alignment vertical="center"/>
    </xf>
    <xf numFmtId="42" fontId="0" fillId="0" borderId="15" xfId="1" applyFont="1" applyBorder="1" applyAlignment="1">
      <alignment vertical="center"/>
    </xf>
    <xf numFmtId="0" fontId="0" fillId="0" borderId="2" xfId="0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13" fillId="0" borderId="14" xfId="0" applyFont="1" applyFill="1" applyBorder="1">
      <alignment vertical="center"/>
    </xf>
    <xf numFmtId="0" fontId="13" fillId="0" borderId="14" xfId="0" applyFont="1" applyBorder="1">
      <alignment vertical="center"/>
    </xf>
    <xf numFmtId="0" fontId="13" fillId="0" borderId="13" xfId="0" applyFont="1" applyFill="1" applyBorder="1">
      <alignment vertical="center"/>
    </xf>
    <xf numFmtId="0" fontId="13" fillId="0" borderId="13" xfId="0" applyFont="1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42" fontId="0" fillId="0" borderId="15" xfId="1" applyFont="1" applyBorder="1">
      <alignment vertical="center"/>
    </xf>
    <xf numFmtId="0" fontId="0" fillId="0" borderId="9" xfId="0" applyBorder="1">
      <alignment vertical="center"/>
    </xf>
    <xf numFmtId="42" fontId="0" fillId="0" borderId="10" xfId="1" applyFont="1" applyBorder="1">
      <alignment vertical="center"/>
    </xf>
    <xf numFmtId="0" fontId="0" fillId="0" borderId="3" xfId="0" applyBorder="1" applyAlignment="1">
      <alignment horizontal="center" vertical="center"/>
    </xf>
    <xf numFmtId="42" fontId="0" fillId="0" borderId="11" xfId="1" applyFont="1" applyBorder="1">
      <alignment vertical="center"/>
    </xf>
    <xf numFmtId="42" fontId="0" fillId="0" borderId="0" xfId="0" applyNumberFormat="1" applyAlignment="1">
      <alignment horizontal="left" vertical="center"/>
    </xf>
    <xf numFmtId="42" fontId="7" fillId="0" borderId="1" xfId="1" applyFont="1" applyBorder="1" applyAlignment="1">
      <alignment horizontal="center" vertical="center"/>
    </xf>
    <xf numFmtId="42" fontId="13" fillId="0" borderId="12" xfId="1" applyFont="1" applyBorder="1">
      <alignment vertical="center"/>
    </xf>
    <xf numFmtId="42" fontId="3" fillId="0" borderId="12" xfId="0" applyNumberFormat="1" applyFont="1" applyBorder="1">
      <alignment vertical="center"/>
    </xf>
    <xf numFmtId="179" fontId="0" fillId="0" borderId="1" xfId="1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2" fontId="0" fillId="0" borderId="2" xfId="1" applyFont="1" applyBorder="1" applyAlignment="1">
      <alignment horizontal="center" vertical="center"/>
    </xf>
    <xf numFmtId="42" fontId="0" fillId="0" borderId="7" xfId="1" applyFont="1" applyBorder="1">
      <alignment vertical="center"/>
    </xf>
    <xf numFmtId="42" fontId="11" fillId="2" borderId="1" xfId="1" applyFont="1" applyFill="1" applyBorder="1" applyAlignment="1">
      <alignment horizontal="right" vertical="center"/>
    </xf>
    <xf numFmtId="42" fontId="3" fillId="0" borderId="13" xfId="0" applyNumberFormat="1" applyFont="1" applyBorder="1">
      <alignment vertical="center"/>
    </xf>
    <xf numFmtId="14" fontId="0" fillId="0" borderId="0" xfId="0" applyNumberFormat="1" applyAlignment="1">
      <alignment horizontal="center" vertical="center"/>
    </xf>
    <xf numFmtId="0" fontId="14" fillId="0" borderId="12" xfId="0" applyFont="1" applyBorder="1">
      <alignment vertical="center"/>
    </xf>
    <xf numFmtId="179" fontId="13" fillId="0" borderId="12" xfId="1" applyNumberFormat="1" applyFont="1" applyBorder="1">
      <alignment vertical="center"/>
    </xf>
    <xf numFmtId="0" fontId="13" fillId="0" borderId="7" xfId="0" applyFont="1" applyBorder="1">
      <alignment vertical="center"/>
    </xf>
    <xf numFmtId="0" fontId="13" fillId="0" borderId="15" xfId="0" applyFont="1" applyBorder="1">
      <alignment vertical="center"/>
    </xf>
    <xf numFmtId="179" fontId="15" fillId="0" borderId="11" xfId="0" applyNumberFormat="1" applyFont="1" applyBorder="1">
      <alignment vertical="center"/>
    </xf>
    <xf numFmtId="42" fontId="13" fillId="0" borderId="14" xfId="1" applyFont="1" applyBorder="1">
      <alignment vertical="center"/>
    </xf>
    <xf numFmtId="42" fontId="13" fillId="0" borderId="14" xfId="1" applyFont="1" applyFill="1" applyBorder="1">
      <alignment vertical="center"/>
    </xf>
    <xf numFmtId="42" fontId="15" fillId="0" borderId="11" xfId="0" applyNumberFormat="1" applyFont="1" applyBorder="1">
      <alignment vertical="center"/>
    </xf>
    <xf numFmtId="42" fontId="15" fillId="0" borderId="15" xfId="0" applyNumberFormat="1" applyFont="1" applyBorder="1">
      <alignment vertical="center"/>
    </xf>
    <xf numFmtId="0" fontId="0" fillId="0" borderId="0" xfId="0" applyAlignment="1">
      <alignment horizontal="left" vertical="center"/>
    </xf>
    <xf numFmtId="0" fontId="13" fillId="0" borderId="12" xfId="0" applyFont="1" applyFill="1" applyBorder="1" applyAlignment="1">
      <alignment vertical="center"/>
    </xf>
    <xf numFmtId="0" fontId="13" fillId="0" borderId="13" xfId="0" applyFont="1" applyFill="1" applyBorder="1" applyAlignment="1">
      <alignment vertical="center"/>
    </xf>
    <xf numFmtId="179" fontId="13" fillId="0" borderId="12" xfId="1" applyNumberFormat="1" applyFont="1" applyFill="1" applyBorder="1" applyAlignment="1">
      <alignment vertical="center"/>
    </xf>
    <xf numFmtId="179" fontId="13" fillId="0" borderId="13" xfId="1" applyNumberFormat="1" applyFont="1" applyFill="1" applyBorder="1" applyAlignment="1">
      <alignment vertical="center"/>
    </xf>
    <xf numFmtId="179" fontId="13" fillId="0" borderId="12" xfId="0" applyNumberFormat="1" applyFont="1" applyBorder="1" applyAlignment="1">
      <alignment vertical="center"/>
    </xf>
    <xf numFmtId="0" fontId="13" fillId="0" borderId="13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3" fillId="0" borderId="15" xfId="0" applyFont="1" applyFill="1" applyBorder="1">
      <alignment vertical="center"/>
    </xf>
    <xf numFmtId="0" fontId="13" fillId="0" borderId="12" xfId="0" applyFont="1" applyFill="1" applyBorder="1">
      <alignment vertical="center"/>
    </xf>
    <xf numFmtId="0" fontId="13" fillId="0" borderId="15" xfId="0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42" fontId="0" fillId="0" borderId="6" xfId="1" applyFont="1" applyBorder="1" applyAlignment="1">
      <alignment horizontal="center" vertical="center"/>
    </xf>
    <xf numFmtId="42" fontId="0" fillId="0" borderId="7" xfId="1" applyFont="1" applyBorder="1" applyAlignment="1">
      <alignment horizontal="center" vertical="center"/>
    </xf>
    <xf numFmtId="42" fontId="0" fillId="0" borderId="9" xfId="1" applyFont="1" applyBorder="1" applyAlignment="1">
      <alignment horizontal="center" vertical="center"/>
    </xf>
    <xf numFmtId="42" fontId="0" fillId="0" borderId="11" xfId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7" xfId="0" applyBorder="1">
      <alignment vertical="center"/>
    </xf>
    <xf numFmtId="0" fontId="0" fillId="0" borderId="9" xfId="0" applyBorder="1">
      <alignment vertical="center"/>
    </xf>
    <xf numFmtId="0" fontId="0" fillId="0" borderId="11" xfId="0" applyBorder="1">
      <alignment vertical="center"/>
    </xf>
    <xf numFmtId="0" fontId="3" fillId="0" borderId="9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42" fontId="4" fillId="0" borderId="6" xfId="1" applyFont="1" applyBorder="1" applyAlignment="1">
      <alignment horizontal="center" vertical="center"/>
    </xf>
    <xf numFmtId="42" fontId="4" fillId="0" borderId="7" xfId="1" applyFont="1" applyBorder="1" applyAlignment="1">
      <alignment horizontal="center" vertical="center"/>
    </xf>
    <xf numFmtId="42" fontId="4" fillId="0" borderId="8" xfId="1" applyFont="1" applyBorder="1" applyAlignment="1">
      <alignment horizontal="center" vertical="center"/>
    </xf>
    <xf numFmtId="42" fontId="4" fillId="0" borderId="15" xfId="1" applyFont="1" applyBorder="1" applyAlignment="1">
      <alignment horizontal="center" vertical="center"/>
    </xf>
    <xf numFmtId="42" fontId="4" fillId="0" borderId="9" xfId="1" applyFont="1" applyBorder="1" applyAlignment="1">
      <alignment horizontal="center" vertical="center"/>
    </xf>
    <xf numFmtId="42" fontId="4" fillId="0" borderId="11" xfId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42" fontId="3" fillId="0" borderId="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2" fontId="8" fillId="0" borderId="1" xfId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42" fontId="8" fillId="0" borderId="12" xfId="1" applyFont="1" applyBorder="1" applyAlignment="1">
      <alignment horizontal="center" vertical="center"/>
    </xf>
    <xf numFmtId="42" fontId="8" fillId="0" borderId="14" xfId="1" applyFont="1" applyBorder="1" applyAlignment="1">
      <alignment horizontal="center" vertical="center"/>
    </xf>
    <xf numFmtId="42" fontId="8" fillId="0" borderId="13" xfId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2" fontId="0" fillId="0" borderId="10" xfId="1" applyFont="1" applyBorder="1" applyAlignment="1">
      <alignment horizontal="center" vertical="center"/>
    </xf>
    <xf numFmtId="42" fontId="0" fillId="0" borderId="4" xfId="1" applyFont="1" applyBorder="1" applyAlignment="1">
      <alignment horizontal="center" vertical="center"/>
    </xf>
    <xf numFmtId="42" fontId="0" fillId="0" borderId="15" xfId="1" applyFont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</cellXfs>
  <cellStyles count="2">
    <cellStyle name="통화 [0]" xfId="1" builtinId="7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4</xdr:row>
      <xdr:rowOff>180974</xdr:rowOff>
    </xdr:from>
    <xdr:to>
      <xdr:col>6</xdr:col>
      <xdr:colOff>521869</xdr:colOff>
      <xdr:row>26</xdr:row>
      <xdr:rowOff>76199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4" y="1019174"/>
          <a:ext cx="4569995" cy="450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8</xdr:col>
      <xdr:colOff>123825</xdr:colOff>
      <xdr:row>63</xdr:row>
      <xdr:rowOff>76200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6286500"/>
          <a:ext cx="5610225" cy="6572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5</xdr:col>
      <xdr:colOff>457200</xdr:colOff>
      <xdr:row>101</xdr:row>
      <xdr:rowOff>38100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4668500"/>
          <a:ext cx="3886200" cy="6534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200025</xdr:rowOff>
    </xdr:from>
    <xdr:to>
      <xdr:col>3</xdr:col>
      <xdr:colOff>180975</xdr:colOff>
      <xdr:row>44</xdr:row>
      <xdr:rowOff>66675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2924175"/>
          <a:ext cx="4857750" cy="6572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11</xdr:row>
      <xdr:rowOff>66675</xdr:rowOff>
    </xdr:from>
    <xdr:to>
      <xdr:col>3</xdr:col>
      <xdr:colOff>1219200</xdr:colOff>
      <xdr:row>42</xdr:row>
      <xdr:rowOff>66675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2950" y="2371725"/>
          <a:ext cx="4705350" cy="6496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O44"/>
  <sheetViews>
    <sheetView tabSelected="1" topLeftCell="A10" zoomScale="70" zoomScaleNormal="70" workbookViewId="0">
      <selection activeCell="K34" sqref="K34"/>
    </sheetView>
  </sheetViews>
  <sheetFormatPr defaultRowHeight="16.5"/>
  <cols>
    <col min="5" max="5" width="56.375" customWidth="1"/>
    <col min="7" max="7" width="15.5" customWidth="1"/>
    <col min="10" max="10" width="34.125" customWidth="1"/>
    <col min="11" max="11" width="31.25" customWidth="1"/>
    <col min="12" max="12" width="21.75" customWidth="1"/>
    <col min="13" max="13" width="18.375" customWidth="1"/>
    <col min="14" max="14" width="11.25" customWidth="1"/>
    <col min="15" max="15" width="12.375" bestFit="1" customWidth="1"/>
  </cols>
  <sheetData>
    <row r="2" spans="1:15">
      <c r="B2" s="2"/>
      <c r="I2" s="2"/>
      <c r="J2" s="2"/>
      <c r="K2" s="2"/>
    </row>
    <row r="3" spans="1:15">
      <c r="A3" s="11">
        <v>1</v>
      </c>
      <c r="B3" s="37" t="s">
        <v>189</v>
      </c>
      <c r="C3" s="37"/>
      <c r="D3" s="37"/>
      <c r="E3" s="37"/>
      <c r="I3" s="11" t="s">
        <v>10</v>
      </c>
      <c r="J3" s="16"/>
      <c r="K3" s="16"/>
      <c r="M3" s="11"/>
    </row>
    <row r="4" spans="1:15">
      <c r="I4" s="11" t="s">
        <v>193</v>
      </c>
      <c r="J4" s="11"/>
      <c r="K4" s="11"/>
      <c r="M4" s="25"/>
      <c r="N4" s="25"/>
      <c r="O4" s="25"/>
    </row>
    <row r="5" spans="1:15">
      <c r="A5" s="2" t="s">
        <v>11</v>
      </c>
      <c r="B5" s="131"/>
      <c r="C5" s="132" t="s">
        <v>8</v>
      </c>
      <c r="D5" s="132"/>
      <c r="E5" s="132"/>
      <c r="F5" s="14" t="s">
        <v>9</v>
      </c>
      <c r="G5" s="15"/>
      <c r="H5" s="2"/>
      <c r="I5" s="192" t="s">
        <v>12</v>
      </c>
      <c r="J5" s="193"/>
      <c r="K5" s="39" t="s">
        <v>13</v>
      </c>
      <c r="L5" s="39" t="s">
        <v>357</v>
      </c>
      <c r="M5" s="48"/>
      <c r="N5" s="48"/>
      <c r="O5" s="29"/>
    </row>
    <row r="6" spans="1:15" ht="18" customHeight="1">
      <c r="B6" s="17" t="s">
        <v>195</v>
      </c>
      <c r="C6" s="18"/>
      <c r="D6" s="18"/>
      <c r="E6" s="18"/>
      <c r="F6" s="186">
        <v>780000</v>
      </c>
      <c r="G6" s="195"/>
      <c r="I6" s="190" t="s">
        <v>388</v>
      </c>
      <c r="J6" s="191"/>
      <c r="K6" s="5">
        <v>20360966</v>
      </c>
      <c r="L6" s="81"/>
      <c r="N6" s="48"/>
      <c r="O6" s="29"/>
    </row>
    <row r="7" spans="1:15" ht="35.25" customHeight="1">
      <c r="B7" s="198" t="s">
        <v>275</v>
      </c>
      <c r="C7" s="199"/>
      <c r="D7" s="199"/>
      <c r="E7" s="200"/>
      <c r="F7" s="196"/>
      <c r="G7" s="197"/>
      <c r="I7" s="190" t="s">
        <v>14</v>
      </c>
      <c r="J7" s="191"/>
      <c r="K7" s="5">
        <v>6708150</v>
      </c>
      <c r="L7" s="133" t="s">
        <v>274</v>
      </c>
    </row>
    <row r="8" spans="1:15">
      <c r="B8" s="17" t="s">
        <v>276</v>
      </c>
      <c r="C8" s="18"/>
      <c r="D8" s="18"/>
      <c r="E8" s="18"/>
      <c r="F8" s="186">
        <v>3400000</v>
      </c>
      <c r="G8" s="187"/>
      <c r="I8" s="190" t="s">
        <v>15</v>
      </c>
      <c r="J8" s="191"/>
      <c r="K8" s="5">
        <v>10000000</v>
      </c>
      <c r="L8" s="134"/>
    </row>
    <row r="9" spans="1:15">
      <c r="B9" s="19" t="s">
        <v>278</v>
      </c>
      <c r="C9" s="20"/>
      <c r="D9" s="20"/>
      <c r="E9" s="20"/>
      <c r="F9" s="188"/>
      <c r="G9" s="189"/>
      <c r="I9" s="190" t="s">
        <v>28</v>
      </c>
      <c r="J9" s="191"/>
      <c r="K9" s="5">
        <v>2000000</v>
      </c>
      <c r="L9" s="134"/>
    </row>
    <row r="10" spans="1:15">
      <c r="B10" s="17" t="s">
        <v>194</v>
      </c>
      <c r="C10" s="18"/>
      <c r="D10" s="18"/>
      <c r="E10" s="18"/>
      <c r="F10" s="186">
        <v>8540000</v>
      </c>
      <c r="G10" s="187"/>
      <c r="I10" s="190" t="s">
        <v>31</v>
      </c>
      <c r="J10" s="191"/>
      <c r="K10" s="5">
        <f>SUM(K6:K9)</f>
        <v>39069116</v>
      </c>
      <c r="L10" s="134"/>
    </row>
    <row r="11" spans="1:15">
      <c r="B11" s="23" t="s">
        <v>30</v>
      </c>
      <c r="C11" s="24"/>
      <c r="D11" s="24"/>
      <c r="E11" s="24"/>
      <c r="F11" s="188"/>
      <c r="G11" s="189"/>
      <c r="I11" s="192" t="s">
        <v>17</v>
      </c>
      <c r="J11" s="193"/>
      <c r="K11" s="5"/>
      <c r="L11" s="134"/>
    </row>
    <row r="12" spans="1:15" ht="40.5" customHeight="1">
      <c r="B12" s="17" t="s">
        <v>279</v>
      </c>
      <c r="C12" s="22"/>
      <c r="D12" s="22"/>
      <c r="E12" s="9"/>
      <c r="F12" s="186">
        <v>950000</v>
      </c>
      <c r="G12" s="187"/>
      <c r="I12" s="194" t="s">
        <v>277</v>
      </c>
      <c r="J12" s="191"/>
      <c r="K12" s="5">
        <v>780000</v>
      </c>
      <c r="L12" s="134"/>
    </row>
    <row r="13" spans="1:15">
      <c r="B13" s="19" t="s">
        <v>280</v>
      </c>
      <c r="C13" s="20"/>
      <c r="D13" s="21"/>
      <c r="E13" s="35"/>
      <c r="F13" s="127"/>
      <c r="G13" s="128"/>
      <c r="I13" s="190" t="s">
        <v>29</v>
      </c>
      <c r="J13" s="191"/>
      <c r="K13" s="38">
        <v>8540000</v>
      </c>
      <c r="L13" s="134"/>
    </row>
    <row r="14" spans="1:15" ht="33">
      <c r="B14" s="23" t="s">
        <v>281</v>
      </c>
      <c r="C14" s="24"/>
      <c r="D14" s="25"/>
      <c r="E14" s="80"/>
      <c r="F14" s="186">
        <v>210000</v>
      </c>
      <c r="G14" s="187"/>
      <c r="I14" s="190" t="s">
        <v>288</v>
      </c>
      <c r="J14" s="191"/>
      <c r="K14" s="5">
        <v>3400000</v>
      </c>
      <c r="L14" s="133" t="s">
        <v>228</v>
      </c>
    </row>
    <row r="15" spans="1:15">
      <c r="B15" s="23" t="s">
        <v>282</v>
      </c>
      <c r="C15" s="24"/>
      <c r="D15" s="25"/>
      <c r="E15" s="80"/>
      <c r="F15" s="129"/>
      <c r="G15" s="130"/>
      <c r="I15" s="190" t="s">
        <v>225</v>
      </c>
      <c r="J15" s="191"/>
      <c r="K15" s="5">
        <v>950000</v>
      </c>
      <c r="L15" s="134" t="s">
        <v>231</v>
      </c>
    </row>
    <row r="16" spans="1:15">
      <c r="B16" s="23"/>
      <c r="C16" s="24"/>
      <c r="D16" s="25"/>
      <c r="E16" s="80"/>
      <c r="F16" s="129"/>
      <c r="G16" s="130"/>
      <c r="I16" s="190" t="s">
        <v>356</v>
      </c>
      <c r="J16" s="191"/>
      <c r="K16" s="112">
        <v>933000</v>
      </c>
      <c r="L16" s="134" t="s">
        <v>358</v>
      </c>
    </row>
    <row r="17" spans="1:12">
      <c r="B17" s="209" t="s">
        <v>35</v>
      </c>
      <c r="C17" s="210"/>
      <c r="D17" s="210"/>
      <c r="E17" s="211"/>
      <c r="F17" s="203">
        <f>SUM(F6:G15)</f>
        <v>13880000</v>
      </c>
      <c r="G17" s="204"/>
      <c r="I17" s="190" t="s">
        <v>347</v>
      </c>
      <c r="J17" s="191"/>
      <c r="K17" s="112">
        <v>215000</v>
      </c>
      <c r="L17" s="134"/>
    </row>
    <row r="18" spans="1:12">
      <c r="A18" s="25"/>
      <c r="B18" s="212"/>
      <c r="C18" s="213"/>
      <c r="D18" s="213"/>
      <c r="E18" s="214"/>
      <c r="F18" s="205"/>
      <c r="G18" s="206"/>
      <c r="I18" s="190" t="s">
        <v>32</v>
      </c>
      <c r="J18" s="191"/>
      <c r="K18" s="7">
        <f>SUM(K12:K17)</f>
        <v>14818000</v>
      </c>
      <c r="L18" s="134" t="s">
        <v>348</v>
      </c>
    </row>
    <row r="19" spans="1:12">
      <c r="A19" s="25"/>
      <c r="B19" s="212"/>
      <c r="C19" s="213"/>
      <c r="D19" s="213"/>
      <c r="E19" s="214"/>
      <c r="F19" s="205"/>
      <c r="G19" s="206"/>
      <c r="I19" s="201" t="s">
        <v>248</v>
      </c>
      <c r="J19" s="202"/>
      <c r="K19" s="117">
        <v>24256097</v>
      </c>
      <c r="L19" s="134" t="s">
        <v>348</v>
      </c>
    </row>
    <row r="20" spans="1:12">
      <c r="A20" s="25"/>
      <c r="B20" s="215"/>
      <c r="C20" s="216"/>
      <c r="D20" s="216"/>
      <c r="E20" s="217"/>
      <c r="F20" s="207"/>
      <c r="G20" s="208"/>
      <c r="I20" s="190" t="s">
        <v>36</v>
      </c>
      <c r="J20" s="191"/>
      <c r="K20" s="31">
        <v>4981</v>
      </c>
      <c r="L20" s="134"/>
    </row>
    <row r="21" spans="1:12">
      <c r="A21" s="25"/>
      <c r="H21" s="25"/>
      <c r="I21" s="190" t="s">
        <v>246</v>
      </c>
      <c r="J21" s="191"/>
      <c r="K21" s="31">
        <v>5300000</v>
      </c>
      <c r="L21" s="134"/>
    </row>
    <row r="22" spans="1:12">
      <c r="A22" s="25"/>
      <c r="H22" s="25"/>
      <c r="I22" s="190" t="s">
        <v>247</v>
      </c>
      <c r="J22" s="191"/>
      <c r="K22" s="31">
        <v>1500000</v>
      </c>
      <c r="L22" s="134"/>
    </row>
    <row r="23" spans="1:12">
      <c r="A23" s="25"/>
      <c r="C23" s="24"/>
      <c r="D23" s="25"/>
      <c r="E23" s="25"/>
      <c r="F23" s="36"/>
      <c r="G23" s="36"/>
      <c r="H23" s="25"/>
      <c r="I23" s="183" t="s">
        <v>249</v>
      </c>
      <c r="J23" s="184"/>
      <c r="K23" s="116">
        <v>2800000</v>
      </c>
      <c r="L23" s="134" t="s">
        <v>250</v>
      </c>
    </row>
    <row r="24" spans="1:12">
      <c r="C24" s="24"/>
      <c r="D24" s="25"/>
      <c r="E24" s="25"/>
      <c r="F24" s="36"/>
      <c r="G24" s="36"/>
    </row>
    <row r="25" spans="1:12">
      <c r="C25" s="24"/>
      <c r="D25" s="25"/>
      <c r="E25" s="25"/>
      <c r="F25" s="36"/>
      <c r="G25" s="36"/>
      <c r="K25" s="8"/>
    </row>
    <row r="30" spans="1:12">
      <c r="A30" s="11">
        <v>2</v>
      </c>
      <c r="B30" s="185" t="s">
        <v>190</v>
      </c>
      <c r="C30" s="185"/>
      <c r="D30" s="185"/>
      <c r="E30" s="185"/>
      <c r="I30" s="11" t="s">
        <v>20</v>
      </c>
      <c r="J30" s="16"/>
      <c r="K30" s="16"/>
    </row>
    <row r="31" spans="1:12">
      <c r="I31" s="11" t="s">
        <v>192</v>
      </c>
      <c r="J31" s="11"/>
      <c r="K31" s="11"/>
    </row>
    <row r="32" spans="1:12">
      <c r="B32" s="12"/>
      <c r="C32" s="13" t="s">
        <v>18</v>
      </c>
      <c r="D32" s="13"/>
      <c r="E32" s="13"/>
      <c r="F32" s="14" t="s">
        <v>19</v>
      </c>
      <c r="G32" s="15"/>
      <c r="I32" s="192" t="s">
        <v>12</v>
      </c>
      <c r="J32" s="193"/>
      <c r="K32" s="6" t="s">
        <v>13</v>
      </c>
    </row>
    <row r="33" spans="2:11">
      <c r="B33" s="17" t="s">
        <v>283</v>
      </c>
      <c r="C33" s="18"/>
      <c r="D33" s="18"/>
      <c r="E33" s="18"/>
      <c r="F33" s="186">
        <v>5000000</v>
      </c>
      <c r="G33" s="187"/>
      <c r="I33" s="190" t="s">
        <v>389</v>
      </c>
      <c r="J33" s="191"/>
      <c r="K33" s="5">
        <v>2800000</v>
      </c>
    </row>
    <row r="34" spans="2:11">
      <c r="B34" s="19" t="s">
        <v>284</v>
      </c>
      <c r="C34" s="20"/>
      <c r="D34" s="20"/>
      <c r="E34" s="20"/>
      <c r="F34" s="188"/>
      <c r="G34" s="189"/>
      <c r="I34" s="190" t="s">
        <v>22</v>
      </c>
      <c r="J34" s="191"/>
      <c r="K34" s="5">
        <v>10000000</v>
      </c>
    </row>
    <row r="35" spans="2:11">
      <c r="B35" s="17" t="s">
        <v>21</v>
      </c>
      <c r="C35" s="18"/>
      <c r="D35" s="18"/>
      <c r="E35" s="18"/>
      <c r="F35" s="186">
        <v>3000000</v>
      </c>
      <c r="G35" s="187"/>
      <c r="I35" s="190" t="s">
        <v>15</v>
      </c>
      <c r="J35" s="191"/>
      <c r="K35" s="5">
        <v>10000000</v>
      </c>
    </row>
    <row r="36" spans="2:11">
      <c r="B36" s="19" t="s">
        <v>285</v>
      </c>
      <c r="C36" s="21"/>
      <c r="D36" s="21"/>
      <c r="E36" s="21"/>
      <c r="F36" s="188"/>
      <c r="G36" s="189"/>
      <c r="I36" s="190" t="s">
        <v>24</v>
      </c>
      <c r="J36" s="191"/>
      <c r="K36" s="5">
        <f>SUM(K33:K35)</f>
        <v>22800000</v>
      </c>
    </row>
    <row r="37" spans="2:11">
      <c r="B37" s="17" t="s">
        <v>23</v>
      </c>
      <c r="C37" s="18"/>
      <c r="D37" s="18"/>
      <c r="E37" s="18"/>
      <c r="F37" s="186">
        <v>800000</v>
      </c>
      <c r="G37" s="187"/>
      <c r="I37" s="192" t="s">
        <v>17</v>
      </c>
      <c r="J37" s="193"/>
      <c r="K37" s="5"/>
    </row>
    <row r="38" spans="2:11">
      <c r="B38" s="19" t="s">
        <v>34</v>
      </c>
      <c r="C38" s="20"/>
      <c r="D38" s="20"/>
      <c r="E38" s="21"/>
      <c r="F38" s="188"/>
      <c r="G38" s="189"/>
      <c r="I38" s="190" t="s">
        <v>289</v>
      </c>
      <c r="J38" s="191"/>
      <c r="K38" s="5">
        <v>5000000</v>
      </c>
    </row>
    <row r="39" spans="2:11">
      <c r="B39" s="17" t="s">
        <v>16</v>
      </c>
      <c r="C39" s="22"/>
      <c r="D39" s="18"/>
      <c r="E39" s="18"/>
      <c r="F39" s="186">
        <v>1000000</v>
      </c>
      <c r="G39" s="187"/>
      <c r="I39" s="190" t="s">
        <v>290</v>
      </c>
      <c r="J39" s="191"/>
      <c r="K39" s="5">
        <v>3000000</v>
      </c>
    </row>
    <row r="40" spans="2:11">
      <c r="B40" s="19" t="s">
        <v>286</v>
      </c>
      <c r="C40" s="20"/>
      <c r="D40" s="21"/>
      <c r="E40" s="21"/>
      <c r="F40" s="188"/>
      <c r="G40" s="189"/>
      <c r="I40" s="190" t="s">
        <v>291</v>
      </c>
      <c r="J40" s="191"/>
      <c r="K40" s="5">
        <v>800000</v>
      </c>
    </row>
    <row r="41" spans="2:11">
      <c r="B41" s="23" t="s">
        <v>191</v>
      </c>
      <c r="C41" s="24"/>
      <c r="D41" s="25"/>
      <c r="E41" s="25"/>
      <c r="F41" s="186">
        <v>8000000</v>
      </c>
      <c r="G41" s="187"/>
      <c r="I41" s="190" t="s">
        <v>226</v>
      </c>
      <c r="J41" s="191"/>
      <c r="K41" s="5">
        <v>8000000</v>
      </c>
    </row>
    <row r="42" spans="2:11">
      <c r="B42" s="19" t="s">
        <v>287</v>
      </c>
      <c r="C42" s="20"/>
      <c r="D42" s="21"/>
      <c r="E42" s="21"/>
      <c r="F42" s="188"/>
      <c r="G42" s="189"/>
      <c r="I42" s="190" t="s">
        <v>26</v>
      </c>
      <c r="J42" s="191"/>
      <c r="K42" s="5">
        <f>SUM(K38:K41)</f>
        <v>16800000</v>
      </c>
    </row>
    <row r="43" spans="2:11">
      <c r="B43" s="209" t="s">
        <v>25</v>
      </c>
      <c r="C43" s="210"/>
      <c r="D43" s="210"/>
      <c r="E43" s="211"/>
      <c r="F43" s="186">
        <f>SUM(F33:G42)</f>
        <v>17800000</v>
      </c>
      <c r="G43" s="187"/>
      <c r="I43" s="192" t="s">
        <v>27</v>
      </c>
      <c r="J43" s="193"/>
      <c r="K43" s="26">
        <f>K36-K42</f>
        <v>6000000</v>
      </c>
    </row>
    <row r="44" spans="2:11">
      <c r="B44" s="215"/>
      <c r="C44" s="216"/>
      <c r="D44" s="216"/>
      <c r="E44" s="217"/>
      <c r="F44" s="188"/>
      <c r="G44" s="189"/>
    </row>
  </sheetData>
  <mergeCells count="47">
    <mergeCell ref="B43:E44"/>
    <mergeCell ref="F43:G44"/>
    <mergeCell ref="I32:J32"/>
    <mergeCell ref="I33:J33"/>
    <mergeCell ref="I40:J40"/>
    <mergeCell ref="F37:G38"/>
    <mergeCell ref="I34:J34"/>
    <mergeCell ref="I43:J43"/>
    <mergeCell ref="F41:G42"/>
    <mergeCell ref="I38:J38"/>
    <mergeCell ref="I39:J39"/>
    <mergeCell ref="B7:E7"/>
    <mergeCell ref="F12:G12"/>
    <mergeCell ref="F14:G14"/>
    <mergeCell ref="I41:J41"/>
    <mergeCell ref="I42:J42"/>
    <mergeCell ref="I21:J21"/>
    <mergeCell ref="I22:J22"/>
    <mergeCell ref="I19:J19"/>
    <mergeCell ref="I16:J16"/>
    <mergeCell ref="F10:G11"/>
    <mergeCell ref="F17:G20"/>
    <mergeCell ref="I18:J18"/>
    <mergeCell ref="I15:J15"/>
    <mergeCell ref="B17:E20"/>
    <mergeCell ref="F35:G36"/>
    <mergeCell ref="I11:J11"/>
    <mergeCell ref="I5:J5"/>
    <mergeCell ref="F6:G7"/>
    <mergeCell ref="I7:J7"/>
    <mergeCell ref="I6:J6"/>
    <mergeCell ref="F8:G9"/>
    <mergeCell ref="I8:J8"/>
    <mergeCell ref="I9:J9"/>
    <mergeCell ref="I12:J12"/>
    <mergeCell ref="I10:J10"/>
    <mergeCell ref="I13:J13"/>
    <mergeCell ref="I20:J20"/>
    <mergeCell ref="I14:J14"/>
    <mergeCell ref="I17:J17"/>
    <mergeCell ref="I23:J23"/>
    <mergeCell ref="B30:E30"/>
    <mergeCell ref="F33:G34"/>
    <mergeCell ref="I35:J35"/>
    <mergeCell ref="F39:G40"/>
    <mergeCell ref="I36:J36"/>
    <mergeCell ref="I37:J37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56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57"/>
  <sheetViews>
    <sheetView topLeftCell="A115" zoomScale="80" zoomScaleNormal="80" workbookViewId="0">
      <selection activeCell="C137" sqref="C137"/>
    </sheetView>
  </sheetViews>
  <sheetFormatPr defaultRowHeight="16.5"/>
  <cols>
    <col min="1" max="1" width="13.125" customWidth="1"/>
    <col min="2" max="2" width="24.75" customWidth="1"/>
    <col min="3" max="3" width="61.125" customWidth="1"/>
    <col min="4" max="4" width="18.25" customWidth="1"/>
    <col min="5" max="5" width="16" customWidth="1"/>
    <col min="6" max="6" width="15.375" customWidth="1"/>
    <col min="7" max="7" width="19.375" customWidth="1"/>
    <col min="8" max="8" width="13.75" customWidth="1"/>
    <col min="9" max="9" width="15" bestFit="1" customWidth="1"/>
    <col min="10" max="10" width="16.5" customWidth="1"/>
    <col min="11" max="11" width="12.375" bestFit="1" customWidth="1"/>
  </cols>
  <sheetData>
    <row r="1" spans="1:12">
      <c r="A1" s="40" t="s">
        <v>38</v>
      </c>
      <c r="B1" s="41" t="s">
        <v>223</v>
      </c>
      <c r="C1" s="42" t="s">
        <v>37</v>
      </c>
    </row>
    <row r="3" spans="1:12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6</v>
      </c>
      <c r="H3" s="4"/>
      <c r="I3" s="4"/>
    </row>
    <row r="4" spans="1:12">
      <c r="A4" s="43">
        <v>42738</v>
      </c>
      <c r="B4" s="221" t="s">
        <v>43</v>
      </c>
      <c r="C4" s="222" t="s">
        <v>44</v>
      </c>
      <c r="D4" s="1">
        <v>400000</v>
      </c>
      <c r="F4" s="4"/>
      <c r="G4" s="25"/>
      <c r="H4" s="30"/>
      <c r="I4" s="4"/>
    </row>
    <row r="5" spans="1:12">
      <c r="A5" s="43">
        <v>42738</v>
      </c>
      <c r="B5" s="221"/>
      <c r="C5" s="223"/>
      <c r="D5" s="1">
        <v>400000</v>
      </c>
      <c r="G5" s="28"/>
      <c r="I5" s="8"/>
    </row>
    <row r="6" spans="1:12">
      <c r="A6" s="43">
        <v>42738</v>
      </c>
      <c r="B6" s="221"/>
      <c r="C6" s="223"/>
      <c r="D6" s="1">
        <v>400000</v>
      </c>
      <c r="G6" s="100"/>
      <c r="H6" s="8"/>
      <c r="K6" s="97"/>
      <c r="L6" s="98"/>
    </row>
    <row r="7" spans="1:12">
      <c r="A7" s="43">
        <v>42738</v>
      </c>
      <c r="B7" s="221"/>
      <c r="C7" s="223"/>
      <c r="D7" s="1">
        <v>400000</v>
      </c>
      <c r="G7" s="25"/>
      <c r="H7" s="30"/>
      <c r="I7" s="25"/>
      <c r="J7" s="25"/>
      <c r="K7" s="25"/>
    </row>
    <row r="8" spans="1:12">
      <c r="A8" s="46">
        <v>42744</v>
      </c>
      <c r="B8" s="47" t="s">
        <v>39</v>
      </c>
      <c r="C8" s="32" t="s">
        <v>40</v>
      </c>
      <c r="D8" s="32"/>
      <c r="E8" s="33">
        <v>4400</v>
      </c>
      <c r="G8" s="25"/>
      <c r="H8" s="103"/>
      <c r="I8" s="30"/>
      <c r="J8" s="25"/>
      <c r="K8" s="25"/>
    </row>
    <row r="9" spans="1:12">
      <c r="A9" s="43">
        <v>42748</v>
      </c>
      <c r="B9" s="44" t="s">
        <v>41</v>
      </c>
      <c r="C9" s="61" t="s">
        <v>183</v>
      </c>
      <c r="D9" s="1"/>
      <c r="E9" s="1">
        <v>16240</v>
      </c>
      <c r="G9" s="25"/>
      <c r="H9" s="103"/>
      <c r="I9" s="25"/>
      <c r="J9" s="104"/>
      <c r="K9" s="25"/>
    </row>
    <row r="10" spans="1:12">
      <c r="A10" s="43">
        <v>42748</v>
      </c>
      <c r="B10" s="44" t="s">
        <v>41</v>
      </c>
      <c r="C10" s="61" t="s">
        <v>184</v>
      </c>
      <c r="D10" s="49"/>
      <c r="E10" s="49">
        <v>5000</v>
      </c>
      <c r="G10" s="109"/>
      <c r="H10" s="30"/>
      <c r="I10" s="25"/>
      <c r="J10" s="25"/>
      <c r="K10" s="25"/>
    </row>
    <row r="11" spans="1:12">
      <c r="A11" s="43">
        <v>42751</v>
      </c>
      <c r="B11" s="44" t="s">
        <v>41</v>
      </c>
      <c r="C11" s="45" t="s">
        <v>42</v>
      </c>
      <c r="D11" s="49"/>
      <c r="E11" s="49">
        <v>16760</v>
      </c>
      <c r="G11" s="109"/>
      <c r="H11" s="103"/>
      <c r="I11" s="25"/>
      <c r="J11" s="104"/>
      <c r="K11" s="25"/>
    </row>
    <row r="12" spans="1:12">
      <c r="A12" s="43">
        <v>42755</v>
      </c>
      <c r="B12" s="60" t="s">
        <v>186</v>
      </c>
      <c r="C12" s="122" t="s">
        <v>212</v>
      </c>
      <c r="D12" s="1">
        <v>58015</v>
      </c>
      <c r="E12" s="1"/>
      <c r="G12" s="48"/>
      <c r="H12" s="107"/>
      <c r="I12" s="108"/>
      <c r="J12" s="105"/>
      <c r="K12" s="25"/>
    </row>
    <row r="13" spans="1:12">
      <c r="A13" s="43">
        <v>42810</v>
      </c>
      <c r="B13" s="44" t="s">
        <v>45</v>
      </c>
      <c r="C13" s="45" t="s">
        <v>52</v>
      </c>
      <c r="D13" s="1"/>
      <c r="E13" s="1">
        <v>14000</v>
      </c>
      <c r="G13" s="48"/>
      <c r="H13" s="107"/>
      <c r="I13" s="108"/>
      <c r="J13" s="29"/>
      <c r="K13" s="25"/>
    </row>
    <row r="14" spans="1:12">
      <c r="A14" s="43">
        <v>42810</v>
      </c>
      <c r="B14" s="44" t="s">
        <v>45</v>
      </c>
      <c r="C14" s="45" t="s">
        <v>47</v>
      </c>
      <c r="D14" s="1"/>
      <c r="E14" s="1">
        <v>3500</v>
      </c>
      <c r="F14" s="34"/>
      <c r="G14" s="110"/>
      <c r="H14" s="29"/>
      <c r="I14" s="106"/>
      <c r="J14" s="104"/>
      <c r="K14" s="25"/>
    </row>
    <row r="15" spans="1:12">
      <c r="A15" s="43">
        <v>42810</v>
      </c>
      <c r="B15" s="44" t="s">
        <v>41</v>
      </c>
      <c r="C15" s="61" t="s">
        <v>185</v>
      </c>
      <c r="D15" s="1"/>
      <c r="E15" s="1">
        <v>24800</v>
      </c>
      <c r="F15" s="34"/>
      <c r="G15" s="110"/>
      <c r="H15" s="30"/>
      <c r="I15" s="25"/>
      <c r="J15" s="25"/>
      <c r="K15" s="25"/>
    </row>
    <row r="16" spans="1:12">
      <c r="A16" s="43">
        <v>42812</v>
      </c>
      <c r="B16" s="44" t="s">
        <v>46</v>
      </c>
      <c r="C16" s="45"/>
      <c r="D16" s="1">
        <v>4998</v>
      </c>
      <c r="E16" s="1"/>
      <c r="F16" s="34"/>
      <c r="I16" s="220"/>
      <c r="J16" s="25"/>
      <c r="K16" s="25"/>
    </row>
    <row r="17" spans="1:11">
      <c r="A17" s="43">
        <v>42817</v>
      </c>
      <c r="B17" s="44" t="s">
        <v>41</v>
      </c>
      <c r="C17" s="45" t="s">
        <v>48</v>
      </c>
      <c r="D17" s="1"/>
      <c r="E17" s="1">
        <v>2440</v>
      </c>
      <c r="F17" s="10"/>
      <c r="G17" s="25"/>
      <c r="H17" s="30"/>
      <c r="I17" s="220"/>
      <c r="J17" s="25"/>
      <c r="K17" s="25"/>
    </row>
    <row r="18" spans="1:11">
      <c r="A18" s="43">
        <v>42821</v>
      </c>
      <c r="B18" s="44" t="s">
        <v>51</v>
      </c>
      <c r="C18" s="51" t="s">
        <v>64</v>
      </c>
      <c r="D18" s="1">
        <v>2000000</v>
      </c>
      <c r="G18" s="25"/>
      <c r="H18" s="30"/>
      <c r="I18" s="25"/>
      <c r="J18" s="25"/>
      <c r="K18" s="25"/>
    </row>
    <row r="19" spans="1:11">
      <c r="A19" s="43">
        <v>42825</v>
      </c>
      <c r="B19" s="44" t="s">
        <v>49</v>
      </c>
      <c r="C19" s="45" t="s">
        <v>50</v>
      </c>
      <c r="D19" s="1">
        <v>2600000</v>
      </c>
      <c r="E19" s="1"/>
    </row>
    <row r="20" spans="1:11">
      <c r="A20" s="43">
        <v>42843</v>
      </c>
      <c r="B20" s="44" t="s">
        <v>51</v>
      </c>
      <c r="C20" s="51" t="s">
        <v>63</v>
      </c>
      <c r="D20" s="1">
        <v>200000</v>
      </c>
      <c r="E20" s="1"/>
      <c r="F20" s="27"/>
    </row>
    <row r="21" spans="1:11">
      <c r="A21" s="43">
        <v>42846</v>
      </c>
      <c r="B21" s="44" t="s">
        <v>41</v>
      </c>
      <c r="C21" s="45" t="s">
        <v>54</v>
      </c>
      <c r="D21" s="1"/>
      <c r="E21" s="1">
        <v>84840</v>
      </c>
    </row>
    <row r="22" spans="1:11">
      <c r="A22" s="46">
        <v>42852</v>
      </c>
      <c r="B22" s="47" t="s">
        <v>41</v>
      </c>
      <c r="C22" s="32" t="s">
        <v>53</v>
      </c>
      <c r="D22" s="1"/>
      <c r="E22" s="1">
        <v>13300</v>
      </c>
    </row>
    <row r="23" spans="1:11">
      <c r="A23" s="46">
        <v>42857</v>
      </c>
      <c r="B23" s="50" t="s">
        <v>56</v>
      </c>
      <c r="C23" s="32" t="s">
        <v>64</v>
      </c>
      <c r="D23" s="1">
        <v>200000</v>
      </c>
      <c r="E23" s="1"/>
    </row>
    <row r="24" spans="1:11">
      <c r="A24" s="46">
        <v>42859</v>
      </c>
      <c r="B24" s="52" t="s">
        <v>57</v>
      </c>
      <c r="C24" s="32" t="s">
        <v>58</v>
      </c>
      <c r="D24" s="1">
        <v>22</v>
      </c>
      <c r="E24" s="1"/>
    </row>
    <row r="25" spans="1:11">
      <c r="A25" s="46">
        <v>42863</v>
      </c>
      <c r="B25" s="52" t="s">
        <v>59</v>
      </c>
      <c r="C25" s="32" t="s">
        <v>60</v>
      </c>
      <c r="D25" s="1"/>
      <c r="E25" s="1">
        <v>757800</v>
      </c>
    </row>
    <row r="26" spans="1:11">
      <c r="A26" s="46">
        <v>42864</v>
      </c>
      <c r="B26" s="52" t="s">
        <v>61</v>
      </c>
      <c r="C26" s="32" t="s">
        <v>62</v>
      </c>
      <c r="D26" s="1">
        <v>200000</v>
      </c>
      <c r="E26" s="1"/>
      <c r="G26" s="25"/>
    </row>
    <row r="27" spans="1:11">
      <c r="A27" s="46">
        <v>42866</v>
      </c>
      <c r="B27" s="52" t="s">
        <v>65</v>
      </c>
      <c r="C27" s="99" t="s">
        <v>219</v>
      </c>
      <c r="D27" s="1"/>
      <c r="E27" s="1">
        <v>250000</v>
      </c>
      <c r="G27" s="25"/>
    </row>
    <row r="28" spans="1:11">
      <c r="A28" s="46">
        <v>42866</v>
      </c>
      <c r="B28" s="52" t="s">
        <v>66</v>
      </c>
      <c r="C28" s="122" t="s">
        <v>212</v>
      </c>
      <c r="D28" s="1">
        <v>50000</v>
      </c>
      <c r="E28" s="1"/>
      <c r="G28" s="30"/>
    </row>
    <row r="29" spans="1:11">
      <c r="A29" s="46">
        <v>42866</v>
      </c>
      <c r="B29" s="52" t="s">
        <v>67</v>
      </c>
      <c r="C29" s="122" t="s">
        <v>212</v>
      </c>
      <c r="D29" s="1">
        <v>50000</v>
      </c>
      <c r="E29" s="1"/>
      <c r="G29" s="30"/>
    </row>
    <row r="30" spans="1:11">
      <c r="A30" s="46">
        <v>42867</v>
      </c>
      <c r="B30" s="52" t="s">
        <v>68</v>
      </c>
      <c r="C30" s="32" t="s">
        <v>69</v>
      </c>
      <c r="D30" s="1"/>
      <c r="E30" s="1">
        <v>30000</v>
      </c>
      <c r="G30" s="30"/>
    </row>
    <row r="31" spans="1:11">
      <c r="A31" s="46">
        <v>42873</v>
      </c>
      <c r="B31" s="52" t="s">
        <v>70</v>
      </c>
      <c r="C31" s="32" t="s">
        <v>64</v>
      </c>
      <c r="D31" s="1">
        <v>200000</v>
      </c>
      <c r="E31" s="1"/>
      <c r="G31" s="30"/>
    </row>
    <row r="32" spans="1:11">
      <c r="A32" s="46">
        <v>42873</v>
      </c>
      <c r="B32" s="52" t="s">
        <v>71</v>
      </c>
      <c r="C32" s="32" t="s">
        <v>72</v>
      </c>
      <c r="D32" s="1"/>
      <c r="E32" s="1">
        <v>18000</v>
      </c>
      <c r="G32" s="30"/>
    </row>
    <row r="33" spans="1:7">
      <c r="A33" s="46">
        <v>42873</v>
      </c>
      <c r="B33" s="218" t="s">
        <v>73</v>
      </c>
      <c r="C33" s="219" t="s">
        <v>74</v>
      </c>
      <c r="D33" s="1"/>
      <c r="E33" s="1">
        <v>2500000</v>
      </c>
      <c r="G33" s="30"/>
    </row>
    <row r="34" spans="1:7">
      <c r="A34" s="46">
        <v>42880</v>
      </c>
      <c r="B34" s="218"/>
      <c r="C34" s="219"/>
      <c r="D34" s="1"/>
      <c r="E34" s="1">
        <v>100000</v>
      </c>
      <c r="G34" s="29"/>
    </row>
    <row r="35" spans="1:7">
      <c r="A35" s="46">
        <v>42893</v>
      </c>
      <c r="B35" s="52" t="s">
        <v>75</v>
      </c>
      <c r="C35" s="32" t="s">
        <v>76</v>
      </c>
      <c r="D35" s="1"/>
      <c r="E35" s="1">
        <v>1585000</v>
      </c>
      <c r="G35" s="30"/>
    </row>
    <row r="36" spans="1:7">
      <c r="A36" s="46">
        <v>42895</v>
      </c>
      <c r="B36" s="52" t="s">
        <v>77</v>
      </c>
      <c r="C36" s="32" t="s">
        <v>64</v>
      </c>
      <c r="D36" s="1">
        <v>200000</v>
      </c>
      <c r="E36" s="1"/>
      <c r="G36" s="30"/>
    </row>
    <row r="37" spans="1:7">
      <c r="A37" s="46">
        <v>42899</v>
      </c>
      <c r="B37" s="52" t="s">
        <v>65</v>
      </c>
      <c r="C37" s="99" t="s">
        <v>219</v>
      </c>
      <c r="D37" s="1"/>
      <c r="E37" s="1">
        <v>250000</v>
      </c>
    </row>
    <row r="38" spans="1:7">
      <c r="A38" s="46">
        <v>42901</v>
      </c>
      <c r="B38" s="52" t="s">
        <v>78</v>
      </c>
      <c r="C38" s="63" t="s">
        <v>187</v>
      </c>
      <c r="D38" s="1"/>
      <c r="E38" s="1">
        <v>571172</v>
      </c>
    </row>
    <row r="39" spans="1:7">
      <c r="A39" s="46">
        <v>42903</v>
      </c>
      <c r="B39" s="62" t="s">
        <v>46</v>
      </c>
      <c r="C39" s="32"/>
      <c r="D39" s="1">
        <v>5796</v>
      </c>
      <c r="E39" s="1"/>
    </row>
    <row r="40" spans="1:7">
      <c r="A40" s="46">
        <v>42927</v>
      </c>
      <c r="B40" s="52" t="s">
        <v>79</v>
      </c>
      <c r="C40" s="32" t="s">
        <v>80</v>
      </c>
      <c r="D40" s="1"/>
      <c r="E40" s="1">
        <v>4400</v>
      </c>
    </row>
    <row r="41" spans="1:7">
      <c r="A41" s="46">
        <v>42930</v>
      </c>
      <c r="B41" s="53" t="s">
        <v>81</v>
      </c>
      <c r="C41" s="99" t="s">
        <v>222</v>
      </c>
      <c r="D41" s="1"/>
      <c r="E41" s="1">
        <v>250000</v>
      </c>
    </row>
    <row r="42" spans="1:7">
      <c r="A42" s="46">
        <v>42942</v>
      </c>
      <c r="B42" s="53" t="s">
        <v>82</v>
      </c>
      <c r="C42" s="54" t="s">
        <v>83</v>
      </c>
      <c r="D42" s="1"/>
      <c r="E42" s="1">
        <v>41500</v>
      </c>
    </row>
    <row r="43" spans="1:7">
      <c r="A43" s="46">
        <v>42942</v>
      </c>
      <c r="B43" s="53" t="s">
        <v>82</v>
      </c>
      <c r="C43" s="54" t="s">
        <v>83</v>
      </c>
      <c r="D43" s="1"/>
      <c r="E43" s="1">
        <v>400</v>
      </c>
    </row>
    <row r="44" spans="1:7">
      <c r="A44" s="46">
        <v>42961</v>
      </c>
      <c r="B44" s="53" t="s">
        <v>81</v>
      </c>
      <c r="C44" s="99" t="s">
        <v>222</v>
      </c>
      <c r="D44" s="1"/>
      <c r="E44" s="1">
        <v>250000</v>
      </c>
    </row>
    <row r="45" spans="1:7">
      <c r="A45" s="46">
        <v>42975</v>
      </c>
      <c r="B45" s="53" t="s">
        <v>232</v>
      </c>
      <c r="C45" s="54" t="s">
        <v>233</v>
      </c>
      <c r="D45" s="1">
        <v>1400000</v>
      </c>
      <c r="E45" s="1"/>
    </row>
    <row r="46" spans="1:7">
      <c r="A46" s="46">
        <v>42994</v>
      </c>
      <c r="B46" s="53" t="s">
        <v>84</v>
      </c>
      <c r="C46" s="54"/>
      <c r="D46" s="1">
        <v>4955</v>
      </c>
      <c r="E46" s="1"/>
    </row>
    <row r="47" spans="1:7">
      <c r="A47" s="46">
        <v>42994</v>
      </c>
      <c r="B47" s="53" t="s">
        <v>81</v>
      </c>
      <c r="C47" s="99" t="s">
        <v>221</v>
      </c>
      <c r="D47" s="1"/>
      <c r="E47" s="1">
        <v>250000</v>
      </c>
    </row>
    <row r="48" spans="1:7">
      <c r="A48" s="46">
        <v>42997</v>
      </c>
      <c r="B48" s="56" t="s">
        <v>85</v>
      </c>
      <c r="C48" s="59" t="s">
        <v>109</v>
      </c>
      <c r="D48" s="1">
        <v>101960</v>
      </c>
      <c r="E48" s="1"/>
    </row>
    <row r="49" spans="1:10">
      <c r="A49" s="46">
        <v>43006</v>
      </c>
      <c r="B49" s="56" t="s">
        <v>86</v>
      </c>
      <c r="C49" s="47"/>
      <c r="D49" s="1"/>
      <c r="E49" s="1">
        <v>18700</v>
      </c>
    </row>
    <row r="50" spans="1:10">
      <c r="A50" s="46">
        <v>43019</v>
      </c>
      <c r="B50" s="56" t="s">
        <v>87</v>
      </c>
      <c r="C50" s="57" t="s">
        <v>88</v>
      </c>
      <c r="D50" s="1"/>
      <c r="E50" s="1">
        <v>597000</v>
      </c>
    </row>
    <row r="51" spans="1:10">
      <c r="A51" s="46">
        <v>43025</v>
      </c>
      <c r="B51" s="56" t="s">
        <v>89</v>
      </c>
      <c r="C51" s="99" t="s">
        <v>220</v>
      </c>
      <c r="D51" s="1"/>
      <c r="E51" s="1">
        <v>250000</v>
      </c>
    </row>
    <row r="52" spans="1:10">
      <c r="A52" s="55">
        <v>43026</v>
      </c>
      <c r="B52" s="62" t="s">
        <v>151</v>
      </c>
      <c r="C52" s="63" t="s">
        <v>133</v>
      </c>
      <c r="D52" s="1">
        <v>100000</v>
      </c>
      <c r="E52" s="1"/>
    </row>
    <row r="53" spans="1:10">
      <c r="A53" s="55">
        <v>43026</v>
      </c>
      <c r="B53" s="62" t="s">
        <v>151</v>
      </c>
      <c r="C53" s="63" t="s">
        <v>120</v>
      </c>
      <c r="D53" s="1">
        <v>125000</v>
      </c>
      <c r="E53" s="1"/>
    </row>
    <row r="54" spans="1:10">
      <c r="A54" s="46">
        <v>43026</v>
      </c>
      <c r="B54" s="56" t="s">
        <v>90</v>
      </c>
      <c r="C54" s="63" t="s">
        <v>152</v>
      </c>
      <c r="D54" s="1">
        <v>75000</v>
      </c>
      <c r="E54" s="1"/>
      <c r="H54" s="8"/>
    </row>
    <row r="55" spans="1:10">
      <c r="A55" s="55">
        <v>43027</v>
      </c>
      <c r="B55" s="56" t="s">
        <v>91</v>
      </c>
      <c r="C55" s="63" t="s">
        <v>152</v>
      </c>
      <c r="D55" s="1"/>
      <c r="E55" s="1">
        <v>1500000</v>
      </c>
      <c r="H55" s="8"/>
      <c r="J55" s="8"/>
    </row>
    <row r="56" spans="1:10">
      <c r="A56" s="55">
        <v>43027</v>
      </c>
      <c r="B56" s="56" t="s">
        <v>92</v>
      </c>
      <c r="C56" s="63" t="s">
        <v>153</v>
      </c>
      <c r="D56" s="1"/>
      <c r="E56" s="1">
        <v>93500</v>
      </c>
    </row>
    <row r="57" spans="1:10">
      <c r="A57" s="55">
        <v>43027</v>
      </c>
      <c r="B57" s="56" t="s">
        <v>93</v>
      </c>
      <c r="C57" s="57" t="s">
        <v>94</v>
      </c>
      <c r="D57" s="1">
        <v>350000</v>
      </c>
      <c r="E57" s="1"/>
    </row>
    <row r="58" spans="1:10">
      <c r="A58" s="55">
        <v>43027</v>
      </c>
      <c r="B58" s="62" t="s">
        <v>95</v>
      </c>
      <c r="C58" s="63" t="s">
        <v>133</v>
      </c>
      <c r="D58" s="1">
        <v>100000</v>
      </c>
      <c r="E58" s="1"/>
    </row>
    <row r="59" spans="1:10">
      <c r="A59" s="55">
        <v>43027</v>
      </c>
      <c r="B59" s="62" t="s">
        <v>95</v>
      </c>
      <c r="C59" s="63" t="s">
        <v>120</v>
      </c>
      <c r="D59" s="1">
        <v>125000</v>
      </c>
      <c r="E59" s="1"/>
    </row>
    <row r="60" spans="1:10">
      <c r="A60" s="55">
        <v>43027</v>
      </c>
      <c r="B60" s="56" t="s">
        <v>95</v>
      </c>
      <c r="C60" s="63" t="s">
        <v>152</v>
      </c>
      <c r="D60" s="1">
        <v>75000</v>
      </c>
      <c r="E60" s="1"/>
    </row>
    <row r="61" spans="1:10">
      <c r="A61" s="55">
        <v>43028</v>
      </c>
      <c r="B61" s="62" t="s">
        <v>96</v>
      </c>
      <c r="C61" s="63" t="s">
        <v>133</v>
      </c>
      <c r="D61" s="1">
        <v>100000</v>
      </c>
      <c r="E61" s="1"/>
    </row>
    <row r="62" spans="1:10">
      <c r="A62" s="55">
        <v>43028</v>
      </c>
      <c r="B62" s="62" t="s">
        <v>96</v>
      </c>
      <c r="C62" s="63" t="s">
        <v>120</v>
      </c>
      <c r="D62" s="1">
        <v>125000</v>
      </c>
      <c r="E62" s="1"/>
    </row>
    <row r="63" spans="1:10">
      <c r="A63" s="55">
        <v>43028</v>
      </c>
      <c r="B63" s="56" t="s">
        <v>96</v>
      </c>
      <c r="C63" s="63" t="s">
        <v>152</v>
      </c>
      <c r="D63" s="1">
        <v>75000</v>
      </c>
      <c r="E63" s="1"/>
    </row>
    <row r="64" spans="1:10">
      <c r="A64" s="55">
        <v>43028</v>
      </c>
      <c r="B64" s="62" t="s">
        <v>97</v>
      </c>
      <c r="C64" s="63" t="s">
        <v>133</v>
      </c>
      <c r="D64" s="1">
        <v>100000</v>
      </c>
      <c r="E64" s="1"/>
    </row>
    <row r="65" spans="1:5">
      <c r="A65" s="55">
        <v>43028</v>
      </c>
      <c r="B65" s="62" t="s">
        <v>97</v>
      </c>
      <c r="C65" s="63" t="s">
        <v>120</v>
      </c>
      <c r="D65" s="1">
        <v>125000</v>
      </c>
      <c r="E65" s="1"/>
    </row>
    <row r="66" spans="1:5">
      <c r="A66" s="55">
        <v>43028</v>
      </c>
      <c r="B66" s="56" t="s">
        <v>97</v>
      </c>
      <c r="C66" s="63" t="s">
        <v>152</v>
      </c>
      <c r="D66" s="1">
        <v>75000</v>
      </c>
      <c r="E66" s="1"/>
    </row>
    <row r="67" spans="1:5">
      <c r="A67" s="55">
        <v>43028</v>
      </c>
      <c r="B67" s="62" t="s">
        <v>154</v>
      </c>
      <c r="C67" s="63" t="s">
        <v>120</v>
      </c>
      <c r="D67" s="1">
        <v>125000</v>
      </c>
      <c r="E67" s="1"/>
    </row>
    <row r="68" spans="1:5">
      <c r="A68" s="55">
        <v>43028</v>
      </c>
      <c r="B68" s="56" t="s">
        <v>98</v>
      </c>
      <c r="C68" s="63" t="s">
        <v>152</v>
      </c>
      <c r="D68" s="1">
        <v>75000</v>
      </c>
      <c r="E68" s="1"/>
    </row>
    <row r="69" spans="1:5">
      <c r="A69" s="55">
        <v>43028</v>
      </c>
      <c r="B69" s="62" t="s">
        <v>99</v>
      </c>
      <c r="C69" s="63" t="s">
        <v>133</v>
      </c>
      <c r="D69" s="1">
        <v>100000</v>
      </c>
      <c r="E69" s="1"/>
    </row>
    <row r="70" spans="1:5">
      <c r="A70" s="55">
        <v>43028</v>
      </c>
      <c r="B70" s="62" t="s">
        <v>99</v>
      </c>
      <c r="C70" s="63" t="s">
        <v>120</v>
      </c>
      <c r="D70" s="1">
        <v>125000</v>
      </c>
      <c r="E70" s="1"/>
    </row>
    <row r="71" spans="1:5">
      <c r="A71" s="55">
        <v>43028</v>
      </c>
      <c r="B71" s="56" t="s">
        <v>99</v>
      </c>
      <c r="C71" s="63" t="s">
        <v>152</v>
      </c>
      <c r="D71" s="1">
        <v>75000</v>
      </c>
      <c r="E71" s="1"/>
    </row>
    <row r="72" spans="1:5">
      <c r="A72" s="55">
        <v>43028</v>
      </c>
      <c r="B72" s="62" t="s">
        <v>100</v>
      </c>
      <c r="C72" s="63" t="s">
        <v>120</v>
      </c>
      <c r="D72" s="1">
        <v>125000</v>
      </c>
      <c r="E72" s="1"/>
    </row>
    <row r="73" spans="1:5">
      <c r="A73" s="55">
        <v>43028</v>
      </c>
      <c r="B73" s="56" t="s">
        <v>100</v>
      </c>
      <c r="C73" s="63" t="s">
        <v>152</v>
      </c>
      <c r="D73" s="1">
        <v>75000</v>
      </c>
      <c r="E73" s="1"/>
    </row>
    <row r="74" spans="1:5">
      <c r="A74" s="55">
        <v>43029</v>
      </c>
      <c r="B74" s="62" t="s">
        <v>155</v>
      </c>
      <c r="C74" s="63" t="s">
        <v>133</v>
      </c>
      <c r="D74" s="1">
        <v>100000</v>
      </c>
      <c r="E74" s="1"/>
    </row>
    <row r="75" spans="1:5">
      <c r="A75" s="55">
        <v>43029</v>
      </c>
      <c r="B75" s="56" t="s">
        <v>101</v>
      </c>
      <c r="C75" s="63" t="s">
        <v>156</v>
      </c>
      <c r="D75" s="1">
        <v>125000</v>
      </c>
      <c r="E75" s="1"/>
    </row>
    <row r="76" spans="1:5">
      <c r="A76" s="55">
        <v>43031</v>
      </c>
      <c r="B76" s="56" t="s">
        <v>102</v>
      </c>
      <c r="C76" s="57" t="s">
        <v>103</v>
      </c>
      <c r="D76" s="1">
        <v>3000000</v>
      </c>
      <c r="E76" s="1"/>
    </row>
    <row r="77" spans="1:5">
      <c r="A77" s="55">
        <v>43032</v>
      </c>
      <c r="B77" s="62" t="s">
        <v>157</v>
      </c>
      <c r="C77" s="63" t="s">
        <v>120</v>
      </c>
      <c r="D77" s="1">
        <v>125000</v>
      </c>
      <c r="E77" s="1"/>
    </row>
    <row r="78" spans="1:5">
      <c r="A78" s="55">
        <v>43032</v>
      </c>
      <c r="B78" s="56" t="s">
        <v>104</v>
      </c>
      <c r="C78" s="63" t="s">
        <v>158</v>
      </c>
      <c r="D78" s="1">
        <v>75000</v>
      </c>
      <c r="E78" s="1"/>
    </row>
    <row r="79" spans="1:5">
      <c r="A79" s="55">
        <v>43034</v>
      </c>
      <c r="B79" s="56" t="s">
        <v>89</v>
      </c>
      <c r="C79" s="122" t="s">
        <v>212</v>
      </c>
      <c r="D79" s="1">
        <v>50000</v>
      </c>
      <c r="E79" s="1"/>
    </row>
    <row r="80" spans="1:5">
      <c r="A80" s="55">
        <v>43034</v>
      </c>
      <c r="B80" s="56" t="s">
        <v>105</v>
      </c>
      <c r="C80" s="63" t="s">
        <v>159</v>
      </c>
      <c r="D80" s="1"/>
      <c r="E80" s="1">
        <v>1191000</v>
      </c>
    </row>
    <row r="81" spans="1:6">
      <c r="A81" s="55">
        <v>43035</v>
      </c>
      <c r="B81" s="62" t="s">
        <v>160</v>
      </c>
      <c r="C81" s="63" t="s">
        <v>120</v>
      </c>
      <c r="D81" s="1">
        <v>125000</v>
      </c>
      <c r="E81" s="1"/>
    </row>
    <row r="82" spans="1:6">
      <c r="A82" s="55">
        <v>43035</v>
      </c>
      <c r="B82" s="56" t="s">
        <v>106</v>
      </c>
      <c r="C82" s="66" t="s">
        <v>152</v>
      </c>
      <c r="D82" s="1">
        <v>75000</v>
      </c>
      <c r="E82" s="1"/>
      <c r="F82" s="8">
        <f>SUM(E80,E121)</f>
        <v>3478500</v>
      </c>
    </row>
    <row r="83" spans="1:6">
      <c r="A83" s="55">
        <v>43035</v>
      </c>
      <c r="B83" s="62" t="s">
        <v>161</v>
      </c>
      <c r="C83" s="66" t="s">
        <v>133</v>
      </c>
      <c r="D83" s="1">
        <v>100000</v>
      </c>
      <c r="E83" s="1"/>
    </row>
    <row r="84" spans="1:6">
      <c r="A84" s="46">
        <v>43035</v>
      </c>
      <c r="B84" s="62" t="s">
        <v>161</v>
      </c>
      <c r="C84" s="63" t="s">
        <v>134</v>
      </c>
      <c r="D84" s="1">
        <v>75000</v>
      </c>
      <c r="E84" s="1"/>
    </row>
    <row r="85" spans="1:6">
      <c r="A85" s="46">
        <v>43035</v>
      </c>
      <c r="B85" s="56" t="s">
        <v>107</v>
      </c>
      <c r="C85" s="57" t="s">
        <v>108</v>
      </c>
      <c r="D85" s="1">
        <v>125000</v>
      </c>
    </row>
    <row r="86" spans="1:6">
      <c r="A86" s="55">
        <v>43035</v>
      </c>
      <c r="B86" s="62" t="s">
        <v>110</v>
      </c>
      <c r="C86" s="120" t="s">
        <v>272</v>
      </c>
      <c r="D86" s="1">
        <v>250000</v>
      </c>
    </row>
    <row r="87" spans="1:6">
      <c r="A87" s="55">
        <v>43035</v>
      </c>
      <c r="B87" s="62" t="s">
        <v>110</v>
      </c>
      <c r="C87" s="63" t="s">
        <v>120</v>
      </c>
      <c r="D87" s="1">
        <v>140000</v>
      </c>
    </row>
    <row r="88" spans="1:6">
      <c r="A88" s="46">
        <v>43035</v>
      </c>
      <c r="B88" s="58" t="s">
        <v>110</v>
      </c>
      <c r="C88" s="63" t="s">
        <v>152</v>
      </c>
      <c r="D88" s="1">
        <v>46500</v>
      </c>
      <c r="E88" s="1"/>
    </row>
    <row r="89" spans="1:6">
      <c r="A89" s="55">
        <v>43036</v>
      </c>
      <c r="B89" s="62" t="s">
        <v>111</v>
      </c>
      <c r="C89" s="120" t="s">
        <v>272</v>
      </c>
      <c r="D89" s="1">
        <v>250000</v>
      </c>
      <c r="E89" s="1"/>
    </row>
    <row r="90" spans="1:6">
      <c r="A90" s="55">
        <v>43036</v>
      </c>
      <c r="B90" s="58" t="s">
        <v>111</v>
      </c>
      <c r="C90" s="63" t="s">
        <v>156</v>
      </c>
      <c r="D90" s="1">
        <v>140000</v>
      </c>
      <c r="E90" s="1"/>
    </row>
    <row r="91" spans="1:6">
      <c r="A91" s="55">
        <v>43037</v>
      </c>
      <c r="B91" s="62" t="s">
        <v>112</v>
      </c>
      <c r="C91" s="63" t="s">
        <v>133</v>
      </c>
      <c r="D91" s="1">
        <v>100000</v>
      </c>
      <c r="E91" s="1"/>
    </row>
    <row r="92" spans="1:6">
      <c r="A92" s="55">
        <v>43037</v>
      </c>
      <c r="B92" s="62" t="s">
        <v>112</v>
      </c>
      <c r="C92" s="63" t="s">
        <v>120</v>
      </c>
      <c r="D92" s="1">
        <v>125000</v>
      </c>
      <c r="E92" s="1"/>
    </row>
    <row r="93" spans="1:6">
      <c r="A93" s="55">
        <v>43037</v>
      </c>
      <c r="B93" s="58" t="s">
        <v>112</v>
      </c>
      <c r="C93" s="63" t="s">
        <v>152</v>
      </c>
      <c r="D93" s="1">
        <v>75000</v>
      </c>
      <c r="E93" s="1"/>
    </row>
    <row r="94" spans="1:6">
      <c r="A94" s="46">
        <v>43038</v>
      </c>
      <c r="B94" s="58" t="s">
        <v>113</v>
      </c>
      <c r="C94" s="120" t="s">
        <v>257</v>
      </c>
      <c r="D94" s="1">
        <v>50000</v>
      </c>
      <c r="E94" s="1"/>
    </row>
    <row r="95" spans="1:6">
      <c r="A95" s="55">
        <v>43038</v>
      </c>
      <c r="B95" s="62" t="s">
        <v>162</v>
      </c>
      <c r="C95" s="63" t="s">
        <v>120</v>
      </c>
      <c r="D95" s="1">
        <v>80000</v>
      </c>
      <c r="E95" s="1"/>
    </row>
    <row r="96" spans="1:6">
      <c r="A96" s="46">
        <v>43038</v>
      </c>
      <c r="B96" s="58" t="s">
        <v>114</v>
      </c>
      <c r="C96" s="63" t="s">
        <v>152</v>
      </c>
      <c r="D96" s="1">
        <v>75000</v>
      </c>
      <c r="E96" s="1"/>
    </row>
    <row r="97" spans="1:5">
      <c r="A97" s="55">
        <v>43038</v>
      </c>
      <c r="B97" s="62" t="s">
        <v>163</v>
      </c>
      <c r="C97" s="120" t="s">
        <v>257</v>
      </c>
      <c r="D97" s="1">
        <v>50000</v>
      </c>
      <c r="E97" s="1"/>
    </row>
    <row r="98" spans="1:5">
      <c r="A98" s="55">
        <v>43038</v>
      </c>
      <c r="B98" s="58" t="s">
        <v>115</v>
      </c>
      <c r="C98" s="63" t="s">
        <v>156</v>
      </c>
      <c r="D98" s="1">
        <v>140000</v>
      </c>
      <c r="E98" s="1"/>
    </row>
    <row r="99" spans="1:5">
      <c r="A99" s="46">
        <v>43038</v>
      </c>
      <c r="B99" s="58" t="s">
        <v>116</v>
      </c>
      <c r="C99" s="59" t="s">
        <v>117</v>
      </c>
      <c r="D99" s="1">
        <v>2000000</v>
      </c>
      <c r="E99" s="1"/>
    </row>
    <row r="100" spans="1:5">
      <c r="A100" s="55">
        <v>43038</v>
      </c>
      <c r="B100" s="62" t="s">
        <v>7</v>
      </c>
      <c r="C100" s="63" t="s">
        <v>120</v>
      </c>
      <c r="D100" s="1">
        <v>140000</v>
      </c>
      <c r="E100" s="1"/>
    </row>
    <row r="101" spans="1:5">
      <c r="A101" s="46">
        <v>43038</v>
      </c>
      <c r="B101" s="58" t="s">
        <v>118</v>
      </c>
      <c r="C101" s="63" t="s">
        <v>152</v>
      </c>
      <c r="D101" s="1">
        <v>75000</v>
      </c>
      <c r="E101" s="1"/>
    </row>
    <row r="102" spans="1:5">
      <c r="A102" s="55">
        <v>43039</v>
      </c>
      <c r="B102" s="62" t="s">
        <v>119</v>
      </c>
      <c r="C102" s="120" t="s">
        <v>257</v>
      </c>
      <c r="D102" s="1">
        <v>50000</v>
      </c>
      <c r="E102" s="1"/>
    </row>
    <row r="103" spans="1:5">
      <c r="A103" s="46">
        <v>43039</v>
      </c>
      <c r="B103" s="62" t="s">
        <v>119</v>
      </c>
      <c r="C103" s="63" t="s">
        <v>133</v>
      </c>
      <c r="D103" s="1">
        <v>100000</v>
      </c>
      <c r="E103" s="1"/>
    </row>
    <row r="104" spans="1:5">
      <c r="A104" s="46">
        <v>43039</v>
      </c>
      <c r="B104" s="62" t="s">
        <v>121</v>
      </c>
      <c r="C104" s="33" t="s">
        <v>120</v>
      </c>
      <c r="D104" s="1">
        <v>320000</v>
      </c>
      <c r="E104" s="1"/>
    </row>
    <row r="105" spans="1:5">
      <c r="A105" s="55">
        <v>43039</v>
      </c>
      <c r="B105" s="62" t="s">
        <v>122</v>
      </c>
      <c r="C105" s="63" t="s">
        <v>123</v>
      </c>
      <c r="D105" s="1">
        <v>160000</v>
      </c>
      <c r="E105" s="1"/>
    </row>
    <row r="106" spans="1:5">
      <c r="A106" s="55">
        <v>43039</v>
      </c>
      <c r="B106" s="62" t="s">
        <v>124</v>
      </c>
      <c r="C106" s="63" t="s">
        <v>125</v>
      </c>
      <c r="D106" s="1">
        <v>100000</v>
      </c>
      <c r="E106" s="1"/>
    </row>
    <row r="107" spans="1:5">
      <c r="A107" s="55">
        <v>43039</v>
      </c>
      <c r="B107" s="62" t="s">
        <v>126</v>
      </c>
      <c r="C107" s="63" t="s">
        <v>127</v>
      </c>
      <c r="E107" s="1">
        <v>1000000</v>
      </c>
    </row>
    <row r="108" spans="1:5">
      <c r="A108" s="55">
        <v>43039</v>
      </c>
      <c r="B108" s="62" t="s">
        <v>188</v>
      </c>
      <c r="C108" s="120" t="s">
        <v>257</v>
      </c>
      <c r="D108" s="1">
        <v>50000</v>
      </c>
      <c r="E108" s="1"/>
    </row>
    <row r="109" spans="1:5">
      <c r="A109" s="55">
        <v>43040</v>
      </c>
      <c r="B109" s="62" t="s">
        <v>128</v>
      </c>
      <c r="C109" s="63" t="s">
        <v>129</v>
      </c>
      <c r="D109" s="1"/>
      <c r="E109" s="1">
        <v>74800</v>
      </c>
    </row>
    <row r="110" spans="1:5">
      <c r="A110" s="55">
        <v>43040</v>
      </c>
      <c r="B110" s="62" t="s">
        <v>130</v>
      </c>
      <c r="C110" s="63" t="s">
        <v>131</v>
      </c>
      <c r="D110" s="1">
        <v>140000</v>
      </c>
      <c r="E110" s="1"/>
    </row>
    <row r="111" spans="1:5">
      <c r="A111" s="43">
        <v>43040</v>
      </c>
      <c r="B111" s="60" t="s">
        <v>132</v>
      </c>
      <c r="C111" s="61" t="s">
        <v>135</v>
      </c>
      <c r="D111" s="1">
        <v>400000</v>
      </c>
      <c r="E111" s="1"/>
    </row>
    <row r="112" spans="1:5">
      <c r="A112" s="43">
        <v>43040</v>
      </c>
      <c r="B112" s="60" t="s">
        <v>132</v>
      </c>
      <c r="C112" s="61" t="s">
        <v>136</v>
      </c>
      <c r="D112" s="1">
        <f>125000*4</f>
        <v>500000</v>
      </c>
      <c r="E112" s="1"/>
    </row>
    <row r="113" spans="1:7">
      <c r="A113" s="43">
        <v>43040</v>
      </c>
      <c r="B113" s="60" t="s">
        <v>132</v>
      </c>
      <c r="C113" s="61" t="s">
        <v>137</v>
      </c>
      <c r="D113" s="1">
        <f>75000*4</f>
        <v>300000</v>
      </c>
      <c r="E113" s="1"/>
    </row>
    <row r="114" spans="1:7">
      <c r="A114" s="43">
        <v>43040</v>
      </c>
      <c r="B114" s="60" t="s">
        <v>138</v>
      </c>
      <c r="C114" s="122" t="s">
        <v>212</v>
      </c>
      <c r="D114" s="1">
        <v>50000</v>
      </c>
      <c r="E114" s="1"/>
    </row>
    <row r="115" spans="1:7">
      <c r="A115" s="43">
        <v>43040</v>
      </c>
      <c r="B115" s="60" t="s">
        <v>138</v>
      </c>
      <c r="C115" s="61" t="s">
        <v>133</v>
      </c>
      <c r="D115" s="1">
        <v>100000</v>
      </c>
      <c r="E115" s="1"/>
    </row>
    <row r="116" spans="1:7">
      <c r="A116" s="43">
        <v>43040</v>
      </c>
      <c r="B116" s="60" t="s">
        <v>139</v>
      </c>
      <c r="C116" s="61" t="s">
        <v>133</v>
      </c>
      <c r="D116" s="1">
        <v>100000</v>
      </c>
      <c r="E116" s="1"/>
    </row>
    <row r="117" spans="1:7">
      <c r="A117" s="43">
        <v>43040</v>
      </c>
      <c r="B117" s="60" t="s">
        <v>139</v>
      </c>
      <c r="C117" s="61" t="s">
        <v>140</v>
      </c>
      <c r="D117" s="1">
        <v>75000</v>
      </c>
      <c r="E117" s="1"/>
    </row>
    <row r="118" spans="1:7">
      <c r="A118" s="43">
        <v>43040</v>
      </c>
      <c r="B118" s="60" t="s">
        <v>139</v>
      </c>
      <c r="C118" s="61" t="s">
        <v>120</v>
      </c>
      <c r="D118" s="1">
        <v>125000</v>
      </c>
      <c r="E118" s="1"/>
      <c r="G118" s="8"/>
    </row>
    <row r="119" spans="1:7">
      <c r="A119" s="43">
        <v>43041</v>
      </c>
      <c r="B119" s="60" t="s">
        <v>141</v>
      </c>
      <c r="C119" s="122" t="s">
        <v>212</v>
      </c>
      <c r="D119" s="1">
        <v>50000</v>
      </c>
      <c r="E119" s="1"/>
    </row>
    <row r="120" spans="1:7">
      <c r="A120" s="43">
        <v>43041</v>
      </c>
      <c r="B120" s="60" t="s">
        <v>141</v>
      </c>
      <c r="C120" s="84" t="s">
        <v>133</v>
      </c>
      <c r="D120" s="1">
        <v>100000</v>
      </c>
      <c r="E120" s="1"/>
    </row>
    <row r="121" spans="1:7">
      <c r="A121" s="43">
        <v>43041</v>
      </c>
      <c r="B121" s="60" t="s">
        <v>142</v>
      </c>
      <c r="C121" s="61" t="s">
        <v>150</v>
      </c>
      <c r="D121" s="1"/>
      <c r="E121" s="1">
        <v>2287500</v>
      </c>
    </row>
    <row r="122" spans="1:7">
      <c r="A122" s="55">
        <v>43045</v>
      </c>
      <c r="B122" s="64" t="s">
        <v>146</v>
      </c>
      <c r="C122" s="61" t="s">
        <v>120</v>
      </c>
      <c r="D122" s="1">
        <v>80000</v>
      </c>
      <c r="E122" s="1"/>
    </row>
    <row r="123" spans="1:7">
      <c r="A123" s="43">
        <v>43046</v>
      </c>
      <c r="B123" s="60" t="s">
        <v>143</v>
      </c>
      <c r="C123" s="61" t="s">
        <v>149</v>
      </c>
      <c r="D123" s="1"/>
      <c r="E123" s="1">
        <v>3500</v>
      </c>
    </row>
    <row r="124" spans="1:7">
      <c r="A124" s="43">
        <v>43046</v>
      </c>
      <c r="B124" s="60" t="s">
        <v>144</v>
      </c>
      <c r="C124" s="61" t="s">
        <v>148</v>
      </c>
      <c r="D124" s="1"/>
      <c r="E124" s="1">
        <v>700000</v>
      </c>
    </row>
    <row r="125" spans="1:7">
      <c r="A125" s="43">
        <v>43046</v>
      </c>
      <c r="B125" s="60" t="s">
        <v>144</v>
      </c>
      <c r="C125" s="122" t="s">
        <v>212</v>
      </c>
      <c r="D125" s="1">
        <v>50000</v>
      </c>
      <c r="E125" s="1"/>
    </row>
    <row r="126" spans="1:7">
      <c r="A126" s="43">
        <v>43046</v>
      </c>
      <c r="B126" s="60" t="s">
        <v>144</v>
      </c>
      <c r="C126" t="s">
        <v>120</v>
      </c>
      <c r="D126" s="1">
        <v>80000</v>
      </c>
      <c r="E126" s="1"/>
    </row>
    <row r="127" spans="1:7">
      <c r="A127" s="43">
        <v>43047</v>
      </c>
      <c r="B127" s="60" t="s">
        <v>145</v>
      </c>
      <c r="C127" t="s">
        <v>147</v>
      </c>
      <c r="D127" s="1">
        <v>700000</v>
      </c>
      <c r="E127" s="1"/>
    </row>
    <row r="128" spans="1:7">
      <c r="A128" s="43">
        <v>43052</v>
      </c>
      <c r="B128" s="85" t="s">
        <v>200</v>
      </c>
      <c r="C128" s="86" t="s">
        <v>196</v>
      </c>
      <c r="D128" s="1">
        <v>77679</v>
      </c>
      <c r="E128" s="1"/>
    </row>
    <row r="129" spans="1:5">
      <c r="A129" s="43">
        <v>43053</v>
      </c>
      <c r="B129" s="85" t="s">
        <v>201</v>
      </c>
      <c r="C129" s="86" t="s">
        <v>197</v>
      </c>
      <c r="E129" s="1">
        <v>347500</v>
      </c>
    </row>
    <row r="130" spans="1:5">
      <c r="A130" s="43" t="s">
        <v>234</v>
      </c>
      <c r="B130" s="114" t="s">
        <v>235</v>
      </c>
      <c r="C130" s="115" t="s">
        <v>236</v>
      </c>
      <c r="E130" s="1">
        <v>779440</v>
      </c>
    </row>
    <row r="131" spans="1:5">
      <c r="A131" s="43">
        <v>43053</v>
      </c>
      <c r="B131" s="85" t="s">
        <v>201</v>
      </c>
      <c r="C131" s="86" t="s">
        <v>237</v>
      </c>
      <c r="E131" s="1">
        <v>377323</v>
      </c>
    </row>
    <row r="132" spans="1:5">
      <c r="A132" s="43">
        <v>43059</v>
      </c>
      <c r="B132" s="85" t="s">
        <v>198</v>
      </c>
      <c r="C132" s="86" t="s">
        <v>199</v>
      </c>
      <c r="D132" s="1">
        <v>214200</v>
      </c>
      <c r="E132" s="1"/>
    </row>
    <row r="133" spans="1:5">
      <c r="A133" s="43">
        <v>43061</v>
      </c>
      <c r="B133" s="95" t="s">
        <v>211</v>
      </c>
      <c r="C133" s="122" t="s">
        <v>273</v>
      </c>
      <c r="D133" s="1">
        <v>1000000</v>
      </c>
      <c r="E133" s="1"/>
    </row>
    <row r="134" spans="1:5">
      <c r="A134" s="43">
        <v>43061</v>
      </c>
      <c r="B134" s="95" t="s">
        <v>211</v>
      </c>
      <c r="C134" s="96" t="s">
        <v>212</v>
      </c>
      <c r="D134" s="1">
        <v>50000</v>
      </c>
      <c r="E134" s="1"/>
    </row>
    <row r="135" spans="1:5">
      <c r="A135" s="43">
        <v>43062</v>
      </c>
      <c r="B135" s="95" t="s">
        <v>213</v>
      </c>
      <c r="C135" s="96" t="s">
        <v>214</v>
      </c>
      <c r="D135" s="1">
        <v>214200</v>
      </c>
      <c r="E135" s="1"/>
    </row>
    <row r="136" spans="1:5">
      <c r="A136" s="43">
        <v>43064</v>
      </c>
      <c r="B136" s="101" t="s">
        <v>215</v>
      </c>
      <c r="C136" s="102" t="s">
        <v>216</v>
      </c>
      <c r="D136" s="1">
        <v>416000</v>
      </c>
      <c r="E136" s="1"/>
    </row>
    <row r="137" spans="1:5">
      <c r="A137" s="43">
        <v>43066</v>
      </c>
      <c r="B137" s="101" t="s">
        <v>217</v>
      </c>
      <c r="C137" s="102" t="s">
        <v>218</v>
      </c>
      <c r="D137" s="1">
        <v>200000</v>
      </c>
      <c r="E137" s="1"/>
    </row>
    <row r="138" spans="1:5">
      <c r="A138" s="43">
        <v>43067</v>
      </c>
      <c r="B138" s="153" t="s">
        <v>349</v>
      </c>
      <c r="C138" s="172" t="s">
        <v>367</v>
      </c>
      <c r="D138" s="1"/>
      <c r="E138" s="1">
        <v>200000</v>
      </c>
    </row>
    <row r="139" spans="1:5">
      <c r="A139" s="43">
        <v>43067</v>
      </c>
      <c r="B139" s="121" t="s">
        <v>256</v>
      </c>
      <c r="C139" s="122" t="s">
        <v>258</v>
      </c>
      <c r="D139" s="1">
        <v>50000</v>
      </c>
      <c r="E139" s="1"/>
    </row>
    <row r="140" spans="1:5">
      <c r="A140" s="43">
        <v>43069</v>
      </c>
      <c r="B140" s="121" t="s">
        <v>259</v>
      </c>
      <c r="C140" s="122" t="s">
        <v>258</v>
      </c>
      <c r="D140" s="1">
        <v>50000</v>
      </c>
      <c r="E140" s="1"/>
    </row>
    <row r="141" spans="1:5">
      <c r="A141" s="43">
        <v>43069</v>
      </c>
      <c r="B141" s="121" t="s">
        <v>260</v>
      </c>
      <c r="C141" s="122" t="s">
        <v>258</v>
      </c>
      <c r="D141" s="1">
        <v>50000</v>
      </c>
      <c r="E141" s="1"/>
    </row>
    <row r="142" spans="1:5">
      <c r="A142" s="43">
        <v>43077</v>
      </c>
      <c r="B142" s="121" t="s">
        <v>262</v>
      </c>
      <c r="C142" s="122" t="s">
        <v>261</v>
      </c>
      <c r="E142" s="1">
        <v>114500</v>
      </c>
    </row>
    <row r="143" spans="1:5">
      <c r="A143" s="43">
        <v>43077</v>
      </c>
      <c r="B143" s="121" t="s">
        <v>263</v>
      </c>
      <c r="C143" s="122" t="s">
        <v>264</v>
      </c>
      <c r="E143" s="1">
        <v>330500</v>
      </c>
    </row>
    <row r="144" spans="1:5">
      <c r="A144" s="43">
        <v>43077</v>
      </c>
      <c r="B144" s="121" t="s">
        <v>265</v>
      </c>
      <c r="C144" s="122" t="s">
        <v>266</v>
      </c>
      <c r="D144" s="1"/>
      <c r="E144" s="1">
        <v>400500</v>
      </c>
    </row>
    <row r="145" spans="1:7">
      <c r="A145" s="43">
        <v>43077</v>
      </c>
      <c r="B145" s="121" t="s">
        <v>267</v>
      </c>
      <c r="C145" s="122" t="s">
        <v>267</v>
      </c>
      <c r="D145" s="1"/>
      <c r="E145" s="1">
        <v>64370</v>
      </c>
    </row>
    <row r="146" spans="1:7">
      <c r="A146" s="43">
        <v>43085</v>
      </c>
      <c r="B146" s="121" t="s">
        <v>268</v>
      </c>
      <c r="C146" s="122"/>
      <c r="D146" s="1">
        <v>5919</v>
      </c>
      <c r="E146" s="1"/>
    </row>
    <row r="147" spans="1:7">
      <c r="A147" s="43">
        <v>43088</v>
      </c>
      <c r="B147" s="121" t="s">
        <v>269</v>
      </c>
      <c r="C147" s="122" t="s">
        <v>270</v>
      </c>
      <c r="D147" s="1">
        <v>200000</v>
      </c>
      <c r="E147" s="1"/>
    </row>
    <row r="148" spans="1:7">
      <c r="A148" s="43">
        <v>43088</v>
      </c>
      <c r="B148" s="121" t="s">
        <v>269</v>
      </c>
      <c r="C148" s="122" t="s">
        <v>258</v>
      </c>
      <c r="D148" s="1">
        <v>50000</v>
      </c>
      <c r="E148" s="1"/>
    </row>
    <row r="149" spans="1:7">
      <c r="A149" s="43" t="s">
        <v>321</v>
      </c>
      <c r="B149" s="153" t="s">
        <v>322</v>
      </c>
      <c r="C149" s="154" t="s">
        <v>326</v>
      </c>
      <c r="D149" s="1"/>
      <c r="E149" s="1">
        <v>600500</v>
      </c>
    </row>
    <row r="150" spans="1:7">
      <c r="A150" s="162" t="s">
        <v>321</v>
      </c>
      <c r="B150" s="153" t="s">
        <v>323</v>
      </c>
      <c r="C150" s="154" t="s">
        <v>327</v>
      </c>
      <c r="E150" s="1">
        <v>500500</v>
      </c>
      <c r="G150" s="8"/>
    </row>
    <row r="151" spans="1:7">
      <c r="A151" s="162" t="s">
        <v>321</v>
      </c>
      <c r="B151" s="153" t="s">
        <v>324</v>
      </c>
      <c r="C151" s="154" t="s">
        <v>328</v>
      </c>
      <c r="D151" s="1"/>
      <c r="E151" s="1">
        <v>634000</v>
      </c>
    </row>
    <row r="152" spans="1:7">
      <c r="A152" s="162" t="s">
        <v>321</v>
      </c>
      <c r="B152" s="153" t="s">
        <v>325</v>
      </c>
      <c r="C152" s="154" t="s">
        <v>330</v>
      </c>
      <c r="D152" s="1">
        <v>479</v>
      </c>
    </row>
    <row r="153" spans="1:7">
      <c r="A153" s="162" t="s">
        <v>321</v>
      </c>
      <c r="B153" s="153" t="s">
        <v>324</v>
      </c>
      <c r="C153" s="154" t="s">
        <v>329</v>
      </c>
      <c r="E153" s="1">
        <v>433300</v>
      </c>
    </row>
    <row r="154" spans="1:7">
      <c r="A154" s="162" t="s">
        <v>321</v>
      </c>
      <c r="B154" s="153" t="s">
        <v>325</v>
      </c>
      <c r="C154" s="154" t="s">
        <v>331</v>
      </c>
      <c r="D154" s="1">
        <v>593</v>
      </c>
    </row>
    <row r="157" spans="1:7">
      <c r="B157" s="126" t="s">
        <v>271</v>
      </c>
      <c r="C157" s="3">
        <v>24256097</v>
      </c>
      <c r="D157" s="3" t="s">
        <v>227</v>
      </c>
    </row>
  </sheetData>
  <mergeCells count="5">
    <mergeCell ref="B33:B34"/>
    <mergeCell ref="C33:C34"/>
    <mergeCell ref="I16:I17"/>
    <mergeCell ref="B4:B7"/>
    <mergeCell ref="C4:C7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9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A69"/>
  <sheetViews>
    <sheetView workbookViewId="0">
      <selection activeCell="F121" sqref="F121"/>
    </sheetView>
  </sheetViews>
  <sheetFormatPr defaultRowHeight="16.5"/>
  <sheetData>
    <row r="2" spans="1:1">
      <c r="A2" s="2" t="s">
        <v>381</v>
      </c>
    </row>
    <row r="3" spans="1:1">
      <c r="A3" t="s">
        <v>379</v>
      </c>
    </row>
    <row r="4" spans="1:1">
      <c r="A4" t="s">
        <v>380</v>
      </c>
    </row>
    <row r="29" spans="1:1">
      <c r="A29" s="2" t="s">
        <v>384</v>
      </c>
    </row>
    <row r="30" spans="1:1">
      <c r="A30" t="s">
        <v>382</v>
      </c>
    </row>
    <row r="31" spans="1:1">
      <c r="A31" t="s">
        <v>383</v>
      </c>
    </row>
    <row r="67" spans="1:1">
      <c r="A67" s="2" t="s">
        <v>385</v>
      </c>
    </row>
    <row r="68" spans="1:1">
      <c r="A68" t="s">
        <v>386</v>
      </c>
    </row>
    <row r="69" spans="1:1">
      <c r="A69" t="s">
        <v>387</v>
      </c>
    </row>
  </sheetData>
  <phoneticPr fontId="2" type="noConversion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40"/>
  <sheetViews>
    <sheetView topLeftCell="C22" zoomScale="80" zoomScaleNormal="80" workbookViewId="0">
      <selection activeCell="E23" sqref="E23"/>
    </sheetView>
  </sheetViews>
  <sheetFormatPr defaultRowHeight="16.5"/>
  <cols>
    <col min="3" max="3" width="51.5" customWidth="1"/>
    <col min="4" max="4" width="47.375" customWidth="1"/>
    <col min="5" max="5" width="21.125" customWidth="1"/>
    <col min="6" max="6" width="47.75" customWidth="1"/>
    <col min="7" max="7" width="22.875" customWidth="1"/>
  </cols>
  <sheetData>
    <row r="1" spans="1:9">
      <c r="C1" s="65" t="s">
        <v>173</v>
      </c>
      <c r="E1" s="65"/>
      <c r="F1" s="65"/>
    </row>
    <row r="2" spans="1:9">
      <c r="F2" s="67"/>
    </row>
    <row r="3" spans="1:9">
      <c r="A3" s="227" t="s">
        <v>164</v>
      </c>
      <c r="B3" s="227"/>
      <c r="C3" s="227"/>
      <c r="D3" s="227"/>
      <c r="E3" s="227"/>
      <c r="F3" s="227"/>
    </row>
    <row r="4" spans="1:9">
      <c r="A4" s="68" t="s">
        <v>165</v>
      </c>
      <c r="B4" s="228"/>
      <c r="C4" s="68" t="s">
        <v>166</v>
      </c>
      <c r="D4" s="68" t="s">
        <v>167</v>
      </c>
      <c r="E4" s="68" t="s">
        <v>168</v>
      </c>
      <c r="F4" s="69" t="s">
        <v>169</v>
      </c>
    </row>
    <row r="5" spans="1:9" ht="64.5" customHeight="1">
      <c r="A5" s="70">
        <v>1</v>
      </c>
      <c r="B5" s="228"/>
      <c r="C5" s="68" t="s">
        <v>252</v>
      </c>
      <c r="D5" s="68" t="s">
        <v>11</v>
      </c>
      <c r="E5" s="71">
        <v>6708150</v>
      </c>
      <c r="F5" s="72" t="s">
        <v>319</v>
      </c>
    </row>
    <row r="6" spans="1:9" ht="27">
      <c r="A6" s="70">
        <v>2</v>
      </c>
      <c r="B6" s="228"/>
      <c r="C6" s="71" t="s">
        <v>170</v>
      </c>
      <c r="D6" s="73" t="s">
        <v>11</v>
      </c>
      <c r="E6" s="71">
        <v>2000000</v>
      </c>
      <c r="F6" s="72" t="s">
        <v>320</v>
      </c>
    </row>
    <row r="7" spans="1:9">
      <c r="A7" s="231">
        <v>3</v>
      </c>
      <c r="B7" s="228"/>
      <c r="C7" s="234" t="s">
        <v>171</v>
      </c>
      <c r="D7" s="124" t="s">
        <v>298</v>
      </c>
      <c r="E7" s="148">
        <v>3000000</v>
      </c>
      <c r="F7" s="74"/>
      <c r="I7" t="s">
        <v>361</v>
      </c>
    </row>
    <row r="8" spans="1:9">
      <c r="A8" s="232"/>
      <c r="B8" s="228"/>
      <c r="C8" s="235"/>
      <c r="D8" s="157" t="s">
        <v>317</v>
      </c>
      <c r="E8" s="148">
        <v>2000000</v>
      </c>
      <c r="F8" s="74"/>
      <c r="I8" t="s">
        <v>359</v>
      </c>
    </row>
    <row r="9" spans="1:9">
      <c r="A9" s="233"/>
      <c r="B9" s="228"/>
      <c r="C9" s="236"/>
      <c r="D9" s="157" t="s">
        <v>318</v>
      </c>
      <c r="E9" s="148">
        <v>5000000</v>
      </c>
      <c r="F9" s="74" t="s">
        <v>224</v>
      </c>
      <c r="I9" t="s">
        <v>372</v>
      </c>
    </row>
    <row r="10" spans="1:9">
      <c r="A10" s="228" t="s">
        <v>172</v>
      </c>
      <c r="B10" s="228"/>
      <c r="C10" s="228"/>
      <c r="D10" s="228"/>
      <c r="E10" s="229">
        <f>SUM(E5,E6,E7, E8, E9)</f>
        <v>18708150</v>
      </c>
      <c r="F10" s="230" t="s">
        <v>11</v>
      </c>
      <c r="I10" t="s">
        <v>360</v>
      </c>
    </row>
    <row r="11" spans="1:9">
      <c r="A11" s="228"/>
      <c r="B11" s="228"/>
      <c r="C11" s="228"/>
      <c r="D11" s="228"/>
      <c r="E11" s="229"/>
      <c r="F11" s="230"/>
    </row>
    <row r="13" spans="1:9">
      <c r="A13" s="237" t="s">
        <v>174</v>
      </c>
      <c r="B13" s="238"/>
      <c r="C13" s="238"/>
      <c r="D13" s="238"/>
      <c r="E13" s="238"/>
      <c r="F13" s="239"/>
    </row>
    <row r="14" spans="1:9">
      <c r="A14" s="68" t="s">
        <v>175</v>
      </c>
      <c r="B14" s="68"/>
      <c r="C14" s="68" t="s">
        <v>176</v>
      </c>
      <c r="D14" s="68" t="s">
        <v>177</v>
      </c>
      <c r="E14" s="68" t="s">
        <v>178</v>
      </c>
      <c r="F14" s="68" t="s">
        <v>179</v>
      </c>
      <c r="I14" s="179" t="s">
        <v>362</v>
      </c>
    </row>
    <row r="15" spans="1:9">
      <c r="A15" s="224">
        <v>1</v>
      </c>
      <c r="B15" s="75"/>
      <c r="C15" s="240" t="s">
        <v>180</v>
      </c>
      <c r="D15" s="163" t="s">
        <v>333</v>
      </c>
      <c r="E15" s="164">
        <v>500</v>
      </c>
      <c r="F15" s="165"/>
      <c r="I15" t="s">
        <v>363</v>
      </c>
    </row>
    <row r="16" spans="1:9">
      <c r="A16" s="225"/>
      <c r="B16" s="76"/>
      <c r="C16" s="241"/>
      <c r="D16" s="136" t="s">
        <v>334</v>
      </c>
      <c r="E16" s="164">
        <v>500</v>
      </c>
      <c r="F16" s="166"/>
      <c r="I16" t="s">
        <v>364</v>
      </c>
    </row>
    <row r="17" spans="1:9">
      <c r="A17" s="225"/>
      <c r="B17" s="76"/>
      <c r="C17" s="241"/>
      <c r="D17" s="136" t="s">
        <v>335</v>
      </c>
      <c r="E17" s="164">
        <v>500</v>
      </c>
      <c r="F17" s="166"/>
      <c r="I17" t="s">
        <v>365</v>
      </c>
    </row>
    <row r="18" spans="1:9">
      <c r="A18" s="225"/>
      <c r="B18" s="76"/>
      <c r="C18" s="241"/>
      <c r="D18" s="136" t="s">
        <v>336</v>
      </c>
      <c r="E18" s="164">
        <v>500</v>
      </c>
      <c r="F18" s="166"/>
      <c r="I18" t="s">
        <v>366</v>
      </c>
    </row>
    <row r="19" spans="1:9">
      <c r="A19" s="226"/>
      <c r="B19" s="77"/>
      <c r="C19" s="242"/>
      <c r="D19" s="138" t="s">
        <v>337</v>
      </c>
      <c r="E19" s="164">
        <v>500</v>
      </c>
      <c r="F19" s="167">
        <f>SUM(E15:E19)</f>
        <v>2500</v>
      </c>
      <c r="I19" t="s">
        <v>368</v>
      </c>
    </row>
    <row r="20" spans="1:9">
      <c r="A20" s="243">
        <v>2</v>
      </c>
      <c r="B20" s="224"/>
      <c r="C20" s="224" t="s">
        <v>351</v>
      </c>
      <c r="D20" s="173" t="s">
        <v>354</v>
      </c>
      <c r="E20" s="175">
        <v>700</v>
      </c>
      <c r="F20" s="177" t="s">
        <v>352</v>
      </c>
    </row>
    <row r="21" spans="1:9">
      <c r="A21" s="245"/>
      <c r="B21" s="226"/>
      <c r="C21" s="226"/>
      <c r="D21" s="174" t="s">
        <v>353</v>
      </c>
      <c r="E21" s="176"/>
      <c r="F21" s="178" t="s">
        <v>355</v>
      </c>
    </row>
    <row r="22" spans="1:9">
      <c r="A22" s="243">
        <v>3</v>
      </c>
      <c r="B22" s="76"/>
      <c r="C22" s="240" t="s">
        <v>182</v>
      </c>
      <c r="D22" s="181" t="s">
        <v>338</v>
      </c>
      <c r="E22" s="149">
        <v>950000</v>
      </c>
      <c r="F22" s="166"/>
    </row>
    <row r="23" spans="1:9">
      <c r="A23" s="244"/>
      <c r="B23" s="76"/>
      <c r="C23" s="241"/>
      <c r="D23" s="135" t="s">
        <v>339</v>
      </c>
      <c r="E23" s="168">
        <v>300000</v>
      </c>
      <c r="F23" s="166"/>
    </row>
    <row r="24" spans="1:9">
      <c r="A24" s="244"/>
      <c r="B24" s="76"/>
      <c r="C24" s="241"/>
      <c r="D24" s="135" t="s">
        <v>340</v>
      </c>
      <c r="E24" s="168">
        <v>300000</v>
      </c>
      <c r="F24" s="166"/>
    </row>
    <row r="25" spans="1:9">
      <c r="A25" s="244"/>
      <c r="B25" s="76"/>
      <c r="C25" s="241"/>
      <c r="D25" s="135" t="s">
        <v>341</v>
      </c>
      <c r="E25" s="169">
        <v>200000</v>
      </c>
      <c r="F25" s="182"/>
    </row>
    <row r="26" spans="1:9">
      <c r="A26" s="244"/>
      <c r="B26" s="76"/>
      <c r="C26" s="241"/>
      <c r="D26" s="135" t="s">
        <v>342</v>
      </c>
      <c r="E26" s="169">
        <v>200000</v>
      </c>
      <c r="F26" s="166"/>
    </row>
    <row r="27" spans="1:9">
      <c r="A27" s="244"/>
      <c r="B27" s="76"/>
      <c r="C27" s="241"/>
      <c r="D27" s="135" t="s">
        <v>343</v>
      </c>
      <c r="E27" s="169">
        <v>200000</v>
      </c>
      <c r="F27" s="166"/>
    </row>
    <row r="28" spans="1:9">
      <c r="A28" s="244"/>
      <c r="B28" s="76"/>
      <c r="C28" s="241"/>
      <c r="D28" s="135" t="s">
        <v>344</v>
      </c>
      <c r="E28" s="169">
        <v>200000</v>
      </c>
      <c r="F28" s="166"/>
    </row>
    <row r="29" spans="1:9">
      <c r="A29" s="244"/>
      <c r="B29" s="76"/>
      <c r="C29" s="241"/>
      <c r="D29" s="135" t="s">
        <v>345</v>
      </c>
      <c r="E29" s="169">
        <v>200000</v>
      </c>
      <c r="F29" s="180"/>
    </row>
    <row r="30" spans="1:9">
      <c r="A30" s="245"/>
      <c r="B30" s="77"/>
      <c r="C30" s="242"/>
      <c r="D30" s="77"/>
      <c r="E30" s="77"/>
      <c r="F30" s="170">
        <f>SUM(E22:E29)</f>
        <v>2550000</v>
      </c>
    </row>
    <row r="31" spans="1:9">
      <c r="A31" s="156"/>
      <c r="B31" s="76"/>
      <c r="C31" s="155" t="s">
        <v>332</v>
      </c>
      <c r="D31" s="135" t="s">
        <v>346</v>
      </c>
      <c r="E31" s="169">
        <v>600000</v>
      </c>
      <c r="F31" s="171">
        <f>SUM(E31:E31)</f>
        <v>600000</v>
      </c>
    </row>
    <row r="32" spans="1:9">
      <c r="A32" s="156"/>
      <c r="B32" s="76"/>
      <c r="C32" s="224" t="s">
        <v>229</v>
      </c>
      <c r="D32" s="118" t="s">
        <v>254</v>
      </c>
      <c r="E32" s="119">
        <v>330000</v>
      </c>
      <c r="F32" s="75"/>
    </row>
    <row r="33" spans="1:7">
      <c r="A33" s="224">
        <v>4</v>
      </c>
      <c r="B33" s="75"/>
      <c r="C33" s="225"/>
      <c r="D33" s="78" t="s">
        <v>230</v>
      </c>
      <c r="E33" s="76">
        <v>106000</v>
      </c>
      <c r="F33" s="76"/>
    </row>
    <row r="34" spans="1:7">
      <c r="A34" s="225"/>
      <c r="B34" s="76"/>
      <c r="C34" s="225"/>
      <c r="D34" s="135" t="s">
        <v>292</v>
      </c>
      <c r="E34" s="136">
        <v>700000</v>
      </c>
      <c r="F34" s="76"/>
    </row>
    <row r="35" spans="1:7">
      <c r="A35" s="225"/>
      <c r="B35" s="76"/>
      <c r="C35" s="226"/>
      <c r="D35" s="137" t="s">
        <v>293</v>
      </c>
      <c r="E35" s="138">
        <v>645000</v>
      </c>
      <c r="F35" s="125">
        <f>SUM(E32:E35)</f>
        <v>1781000</v>
      </c>
    </row>
    <row r="36" spans="1:7">
      <c r="A36" s="226"/>
      <c r="B36" s="77"/>
      <c r="C36" s="123" t="s">
        <v>253</v>
      </c>
      <c r="D36" s="119" t="s">
        <v>299</v>
      </c>
      <c r="E36" s="149">
        <v>264000</v>
      </c>
      <c r="F36" s="150"/>
    </row>
    <row r="37" spans="1:7">
      <c r="A37" s="113">
        <v>5</v>
      </c>
      <c r="B37" s="139"/>
      <c r="C37" s="76"/>
      <c r="D37" s="135" t="s">
        <v>300</v>
      </c>
      <c r="E37" s="29">
        <v>779440</v>
      </c>
      <c r="F37" s="76"/>
    </row>
    <row r="38" spans="1:7">
      <c r="C38" s="77"/>
      <c r="D38" s="137" t="s">
        <v>301</v>
      </c>
      <c r="E38" s="144">
        <v>377323</v>
      </c>
      <c r="F38" s="161">
        <f>SUM(E36:E38)</f>
        <v>1420763</v>
      </c>
    </row>
    <row r="39" spans="1:7">
      <c r="D39" s="147"/>
      <c r="E39" s="79"/>
      <c r="F39" s="8"/>
    </row>
    <row r="40" spans="1:7">
      <c r="D40" s="111"/>
      <c r="F40" s="8"/>
      <c r="G40" s="1"/>
    </row>
  </sheetData>
  <mergeCells count="17">
    <mergeCell ref="B20:B21"/>
    <mergeCell ref="C32:C35"/>
    <mergeCell ref="A33:A36"/>
    <mergeCell ref="A3:F3"/>
    <mergeCell ref="B4:B9"/>
    <mergeCell ref="A10:D11"/>
    <mergeCell ref="E10:E11"/>
    <mergeCell ref="F10:F11"/>
    <mergeCell ref="A7:A9"/>
    <mergeCell ref="C7:C9"/>
    <mergeCell ref="A13:F13"/>
    <mergeCell ref="C15:C19"/>
    <mergeCell ref="C22:C30"/>
    <mergeCell ref="A15:A19"/>
    <mergeCell ref="A22:A30"/>
    <mergeCell ref="A20:A21"/>
    <mergeCell ref="C20:C21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I11"/>
  <sheetViews>
    <sheetView workbookViewId="0">
      <selection activeCell="F19" sqref="F19"/>
    </sheetView>
  </sheetViews>
  <sheetFormatPr defaultRowHeight="16.5"/>
  <cols>
    <col min="2" max="2" width="20" customWidth="1"/>
    <col min="3" max="3" width="20.5" customWidth="1"/>
    <col min="4" max="4" width="15" customWidth="1"/>
    <col min="5" max="5" width="10.875" bestFit="1" customWidth="1"/>
    <col min="6" max="6" width="12.375" bestFit="1" customWidth="1"/>
    <col min="8" max="8" width="12.375" bestFit="1" customWidth="1"/>
  </cols>
  <sheetData>
    <row r="2" spans="1:9">
      <c r="C2" s="246" t="s">
        <v>297</v>
      </c>
      <c r="D2" s="246"/>
    </row>
    <row r="4" spans="1:9">
      <c r="A4" s="12"/>
      <c r="B4" s="15"/>
      <c r="C4" s="145" t="s">
        <v>240</v>
      </c>
      <c r="D4" s="145"/>
      <c r="E4" s="145" t="s">
        <v>241</v>
      </c>
      <c r="F4" s="15"/>
    </row>
    <row r="5" spans="1:9">
      <c r="A5" s="139" t="s">
        <v>238</v>
      </c>
      <c r="B5" s="140"/>
      <c r="C5" s="75" t="s">
        <v>295</v>
      </c>
      <c r="D5" s="159">
        <v>2125000</v>
      </c>
      <c r="E5" s="250" t="s">
        <v>244</v>
      </c>
      <c r="F5" s="187">
        <v>3478500</v>
      </c>
      <c r="H5" s="8"/>
      <c r="I5" t="s">
        <v>369</v>
      </c>
    </row>
    <row r="6" spans="1:9">
      <c r="A6" s="141"/>
      <c r="B6" s="80"/>
      <c r="C6" s="76" t="s">
        <v>296</v>
      </c>
      <c r="D6" s="142">
        <v>1637679</v>
      </c>
      <c r="E6" s="251"/>
      <c r="F6" s="249"/>
      <c r="H6" s="8"/>
      <c r="I6" t="s">
        <v>370</v>
      </c>
    </row>
    <row r="7" spans="1:9">
      <c r="A7" s="141"/>
      <c r="B7" s="80"/>
      <c r="C7" s="76" t="s">
        <v>242</v>
      </c>
      <c r="D7" s="142">
        <v>1200000</v>
      </c>
      <c r="E7" s="76" t="s">
        <v>243</v>
      </c>
      <c r="F7" s="142">
        <v>1200000</v>
      </c>
      <c r="I7" t="s">
        <v>371</v>
      </c>
    </row>
    <row r="8" spans="1:9">
      <c r="A8" s="143"/>
      <c r="B8" s="35"/>
      <c r="C8" s="77" t="s">
        <v>239</v>
      </c>
      <c r="D8" s="146">
        <v>1300000</v>
      </c>
      <c r="E8" s="77"/>
      <c r="F8" s="146"/>
    </row>
    <row r="9" spans="1:9">
      <c r="A9" s="12" t="s">
        <v>238</v>
      </c>
      <c r="B9" s="15"/>
      <c r="C9" s="12" t="s">
        <v>251</v>
      </c>
      <c r="D9" s="15"/>
      <c r="E9" s="247">
        <v>645000</v>
      </c>
      <c r="F9" s="248"/>
    </row>
    <row r="10" spans="1:9">
      <c r="A10" s="141" t="s">
        <v>294</v>
      </c>
      <c r="B10" s="80"/>
      <c r="C10" s="141" t="s">
        <v>373</v>
      </c>
      <c r="D10" s="80"/>
      <c r="E10" s="186">
        <v>450000</v>
      </c>
      <c r="F10" s="187"/>
    </row>
    <row r="11" spans="1:9">
      <c r="A11" s="143"/>
      <c r="B11" s="35"/>
      <c r="C11" s="143" t="s">
        <v>245</v>
      </c>
      <c r="D11" s="35"/>
      <c r="E11" s="188">
        <v>195000</v>
      </c>
      <c r="F11" s="189"/>
    </row>
  </sheetData>
  <mergeCells count="6">
    <mergeCell ref="C2:D2"/>
    <mergeCell ref="E9:F9"/>
    <mergeCell ref="E10:F10"/>
    <mergeCell ref="E11:F11"/>
    <mergeCell ref="F5:F6"/>
    <mergeCell ref="E5:E6"/>
  </mergeCells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2:I15"/>
  <sheetViews>
    <sheetView workbookViewId="0">
      <selection activeCell="D21" sqref="D21"/>
    </sheetView>
  </sheetViews>
  <sheetFormatPr defaultRowHeight="16.5"/>
  <cols>
    <col min="1" max="1" width="16" customWidth="1"/>
    <col min="2" max="2" width="33" customWidth="1"/>
    <col min="3" max="3" width="13.125" customWidth="1"/>
    <col min="4" max="4" width="40.75" customWidth="1"/>
    <col min="6" max="6" width="12" customWidth="1"/>
    <col min="7" max="7" width="14.625" customWidth="1"/>
    <col min="9" max="9" width="12.375" bestFit="1" customWidth="1"/>
  </cols>
  <sheetData>
    <row r="2" spans="1:9">
      <c r="A2" s="39" t="s">
        <v>203</v>
      </c>
      <c r="B2" s="39" t="s">
        <v>204</v>
      </c>
      <c r="C2" s="87" t="s">
        <v>205</v>
      </c>
      <c r="D2" s="92" t="s">
        <v>5</v>
      </c>
      <c r="G2" s="1"/>
    </row>
    <row r="3" spans="1:9">
      <c r="A3" s="83" t="s">
        <v>33</v>
      </c>
      <c r="B3" s="83" t="s">
        <v>202</v>
      </c>
      <c r="C3" s="90">
        <v>200000</v>
      </c>
      <c r="D3" s="81" t="s">
        <v>304</v>
      </c>
    </row>
    <row r="4" spans="1:9">
      <c r="A4" s="83" t="s">
        <v>55</v>
      </c>
      <c r="B4" s="83" t="s">
        <v>202</v>
      </c>
      <c r="C4" s="90">
        <v>200000</v>
      </c>
      <c r="D4" s="81" t="s">
        <v>305</v>
      </c>
    </row>
    <row r="5" spans="1:9">
      <c r="A5" s="83" t="s">
        <v>206</v>
      </c>
      <c r="B5" s="83" t="s">
        <v>375</v>
      </c>
      <c r="C5" s="91">
        <v>205540</v>
      </c>
      <c r="D5" s="81" t="s">
        <v>302</v>
      </c>
      <c r="F5" s="2"/>
      <c r="G5" s="94"/>
    </row>
    <row r="6" spans="1:9">
      <c r="A6" s="83" t="s">
        <v>206</v>
      </c>
      <c r="B6" s="83" t="s">
        <v>376</v>
      </c>
      <c r="C6" s="91">
        <v>297893</v>
      </c>
      <c r="D6" s="81" t="s">
        <v>302</v>
      </c>
      <c r="F6" s="2"/>
      <c r="G6" s="93"/>
      <c r="I6" s="8"/>
    </row>
    <row r="7" spans="1:9">
      <c r="A7" s="83" t="s">
        <v>206</v>
      </c>
      <c r="B7" s="83" t="s">
        <v>377</v>
      </c>
      <c r="C7" s="91">
        <v>306570</v>
      </c>
      <c r="D7" s="81" t="s">
        <v>302</v>
      </c>
    </row>
    <row r="8" spans="1:9">
      <c r="A8" s="83" t="s">
        <v>206</v>
      </c>
      <c r="B8" s="83" t="s">
        <v>374</v>
      </c>
      <c r="C8" s="91">
        <v>953904</v>
      </c>
      <c r="D8" s="81" t="s">
        <v>302</v>
      </c>
      <c r="G8" s="8"/>
    </row>
    <row r="9" spans="1:9">
      <c r="A9" s="83" t="s">
        <v>210</v>
      </c>
      <c r="B9" s="83" t="s">
        <v>202</v>
      </c>
      <c r="C9" s="91">
        <v>86000</v>
      </c>
      <c r="D9" s="81" t="s">
        <v>378</v>
      </c>
      <c r="G9" s="8"/>
    </row>
    <row r="10" spans="1:9">
      <c r="A10" s="83" t="s">
        <v>181</v>
      </c>
      <c r="B10" s="83" t="s">
        <v>208</v>
      </c>
      <c r="C10" s="151">
        <v>2000</v>
      </c>
      <c r="D10" s="81" t="s">
        <v>303</v>
      </c>
      <c r="G10" s="8"/>
    </row>
    <row r="11" spans="1:9">
      <c r="A11" s="83" t="s">
        <v>207</v>
      </c>
      <c r="B11" s="83" t="s">
        <v>209</v>
      </c>
      <c r="C11" s="151">
        <v>500</v>
      </c>
      <c r="D11" s="81" t="s">
        <v>303</v>
      </c>
    </row>
    <row r="12" spans="1:9">
      <c r="A12" s="88"/>
      <c r="B12" s="88"/>
      <c r="C12" s="89"/>
    </row>
    <row r="13" spans="1:9">
      <c r="B13" s="82"/>
      <c r="F13" s="8"/>
    </row>
    <row r="14" spans="1:9">
      <c r="C14" s="8"/>
      <c r="F14" s="8"/>
    </row>
    <row r="15" spans="1:9">
      <c r="C15" s="8"/>
      <c r="F15" s="8"/>
    </row>
  </sheetData>
  <phoneticPr fontId="2" type="noConversion"/>
  <pageMargins left="0.70866141732283472" right="0.70866141732283472" top="0.74803149606299213" bottom="0.74803149606299213" header="0.31496062992125984" footer="0.31496062992125984"/>
  <pageSetup paperSize="9" scale="80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2:D10"/>
  <sheetViews>
    <sheetView workbookViewId="0">
      <selection activeCell="D15" sqref="D15"/>
    </sheetView>
  </sheetViews>
  <sheetFormatPr defaultRowHeight="16.5"/>
  <cols>
    <col min="1" max="1" width="16.125" customWidth="1"/>
    <col min="2" max="2" width="20.375" customWidth="1"/>
    <col min="3" max="3" width="19" customWidth="1"/>
    <col min="4" max="4" width="60" customWidth="1"/>
  </cols>
  <sheetData>
    <row r="2" spans="1:4">
      <c r="A2" s="39" t="s">
        <v>203</v>
      </c>
      <c r="B2" s="39" t="s">
        <v>204</v>
      </c>
      <c r="C2" s="152" t="s">
        <v>205</v>
      </c>
      <c r="D2" s="92" t="s">
        <v>5</v>
      </c>
    </row>
    <row r="3" spans="1:4">
      <c r="A3" s="83" t="s">
        <v>144</v>
      </c>
      <c r="B3" s="83" t="s">
        <v>307</v>
      </c>
      <c r="C3" s="158">
        <v>700000</v>
      </c>
      <c r="D3" s="134" t="s">
        <v>350</v>
      </c>
    </row>
    <row r="4" spans="1:4">
      <c r="A4" s="83" t="s">
        <v>93</v>
      </c>
      <c r="B4" s="83" t="s">
        <v>202</v>
      </c>
      <c r="C4" s="158">
        <v>114000</v>
      </c>
      <c r="D4" s="134" t="s">
        <v>308</v>
      </c>
    </row>
    <row r="5" spans="1:4">
      <c r="A5" s="83" t="s">
        <v>306</v>
      </c>
      <c r="B5" s="83" t="s">
        <v>202</v>
      </c>
      <c r="C5" s="91">
        <v>600000</v>
      </c>
      <c r="D5" s="134" t="s">
        <v>309</v>
      </c>
    </row>
    <row r="6" spans="1:4">
      <c r="A6" s="83" t="s">
        <v>65</v>
      </c>
      <c r="B6" s="83" t="s">
        <v>313</v>
      </c>
      <c r="C6" s="91">
        <v>500000</v>
      </c>
      <c r="D6" s="134" t="s">
        <v>310</v>
      </c>
    </row>
    <row r="7" spans="1:4">
      <c r="A7" s="83" t="s">
        <v>181</v>
      </c>
      <c r="B7" s="83" t="s">
        <v>314</v>
      </c>
      <c r="C7" s="91">
        <v>432407</v>
      </c>
      <c r="D7" s="134" t="s">
        <v>315</v>
      </c>
    </row>
    <row r="8" spans="1:4">
      <c r="A8" s="83" t="s">
        <v>255</v>
      </c>
      <c r="B8" s="83" t="s">
        <v>316</v>
      </c>
      <c r="C8" s="91">
        <v>633521</v>
      </c>
      <c r="D8" s="134"/>
    </row>
    <row r="9" spans="1:4">
      <c r="A9" s="83" t="s">
        <v>311</v>
      </c>
      <c r="B9" s="145" t="s">
        <v>312</v>
      </c>
      <c r="C9" s="160">
        <v>20072</v>
      </c>
      <c r="D9" s="15"/>
    </row>
    <row r="10" spans="1:4">
      <c r="C10" s="8"/>
    </row>
  </sheetData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4</vt:i4>
      </vt:variant>
    </vt:vector>
  </HeadingPairs>
  <TitlesOfParts>
    <vt:vector size="11" baseType="lpstr">
      <vt:lpstr>2017 and 2018 Overview</vt:lpstr>
      <vt:lpstr>2017 통장정리</vt:lpstr>
      <vt:lpstr>2017 회의비 내역</vt:lpstr>
      <vt:lpstr>2017 GFFC 결제내역</vt:lpstr>
      <vt:lpstr>IAFICO-SKKU</vt:lpstr>
      <vt:lpstr>성균관대학교 지원금</vt:lpstr>
      <vt:lpstr>한국보건사회연구원 지원금</vt:lpstr>
      <vt:lpstr>'2017 and 2018 Overview'!Print_Area</vt:lpstr>
      <vt:lpstr>'2017 GFFC 결제내역'!Print_Area</vt:lpstr>
      <vt:lpstr>'2017 통장정리'!Print_Area</vt:lpstr>
      <vt:lpstr>'성균관대학교 지원금'!Print_Area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성수남</dc:creator>
  <cp:lastModifiedBy>성수남</cp:lastModifiedBy>
  <cp:lastPrinted>2017-11-22T02:59:21Z</cp:lastPrinted>
  <dcterms:created xsi:type="dcterms:W3CDTF">2016-11-07T06:20:44Z</dcterms:created>
  <dcterms:modified xsi:type="dcterms:W3CDTF">2018-01-26T04:30:30Z</dcterms:modified>
</cp:coreProperties>
</file>